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wner\Desktop\四国中央市バドミントン協会\youkou kekka\tyuuouopun\kekka\"/>
    </mc:Choice>
  </mc:AlternateContent>
  <xr:revisionPtr revIDLastSave="0" documentId="13_ncr:1_{2A56924D-4FEE-48FD-893D-BA34C388D2EB}" xr6:coauthVersionLast="47" xr6:coauthVersionMax="47" xr10:uidLastSave="{00000000-0000-0000-0000-000000000000}"/>
  <bookViews>
    <workbookView xWindow="-108" yWindow="-108" windowWidth="23256" windowHeight="12576" tabRatio="911" xr2:uid="{00000000-000D-0000-FFFF-FFFF00000000}"/>
  </bookViews>
  <sheets>
    <sheet name="結果" sheetId="271" r:id="rId1"/>
  </sheets>
  <definedNames>
    <definedName name="_xlnm.Print_Area" localSheetId="0">結果!$B$1:$BU$252</definedName>
  </definedNames>
  <calcPr calcId="191029"/>
</workbook>
</file>

<file path=xl/calcChain.xml><?xml version="1.0" encoding="utf-8"?>
<calcChain xmlns="http://schemas.openxmlformats.org/spreadsheetml/2006/main">
  <c r="BI72" i="271" l="1"/>
  <c r="BI71" i="271"/>
  <c r="BI69" i="271"/>
  <c r="BI68" i="271"/>
  <c r="BB72" i="271"/>
  <c r="BB71" i="271"/>
  <c r="BB69" i="271"/>
  <c r="BB68" i="271"/>
  <c r="BI204" i="271"/>
  <c r="BI203" i="271"/>
  <c r="BI201" i="271"/>
  <c r="BI200" i="271"/>
  <c r="BI232" i="271"/>
  <c r="BI231" i="271"/>
  <c r="BI229" i="271"/>
  <c r="BN149" i="271"/>
  <c r="BN148" i="271"/>
  <c r="BN146" i="271"/>
  <c r="BN145" i="271"/>
  <c r="BH149" i="271"/>
  <c r="BH148" i="271"/>
  <c r="BH146" i="271"/>
  <c r="BH145" i="271"/>
  <c r="BI228" i="271"/>
  <c r="BB232" i="271"/>
  <c r="BB231" i="271"/>
  <c r="BB229" i="271"/>
  <c r="BB228" i="271"/>
  <c r="BB204" i="271"/>
  <c r="BB203" i="271"/>
  <c r="BB201" i="271"/>
  <c r="BB200" i="271"/>
  <c r="BA106" i="271"/>
  <c r="BA105" i="271"/>
  <c r="AS106" i="271"/>
  <c r="AS105" i="271"/>
  <c r="BA102" i="271"/>
  <c r="BA101" i="271"/>
  <c r="AS102" i="271"/>
  <c r="AS101" i="271"/>
  <c r="BA55" i="271"/>
  <c r="BA54" i="271"/>
  <c r="AS55" i="271"/>
  <c r="AS54" i="271"/>
  <c r="BA51" i="271"/>
  <c r="BA50" i="271"/>
  <c r="AS51" i="271"/>
  <c r="AS50" i="271"/>
  <c r="G125" i="271"/>
  <c r="AV191" i="271"/>
  <c r="AV190" i="271"/>
  <c r="AN191" i="271"/>
  <c r="AN190" i="271"/>
  <c r="AV187" i="271"/>
  <c r="AV186" i="271"/>
  <c r="AN187" i="271"/>
  <c r="AN186" i="271"/>
  <c r="AV174" i="271"/>
  <c r="AV173" i="271"/>
  <c r="AN174" i="271"/>
  <c r="AN173" i="271"/>
  <c r="AV171" i="271"/>
  <c r="AV170" i="271"/>
  <c r="AN171" i="271"/>
  <c r="AN170" i="271"/>
  <c r="AV167" i="271"/>
  <c r="AV166" i="271"/>
  <c r="AN167" i="271"/>
  <c r="AN166" i="271"/>
  <c r="AV164" i="271"/>
  <c r="AV163" i="271"/>
  <c r="AN164" i="271"/>
  <c r="AN163" i="271"/>
  <c r="BG75" i="271" l="1"/>
  <c r="BG74" i="271"/>
  <c r="BC75" i="271"/>
  <c r="BC74" i="271"/>
  <c r="AY75" i="271"/>
  <c r="AY74" i="271"/>
  <c r="AU75" i="271"/>
  <c r="AU74" i="271"/>
  <c r="BE87" i="271"/>
  <c r="BC87" i="271"/>
  <c r="BD87" i="271" s="1"/>
  <c r="BB87" i="271"/>
  <c r="BA87" i="271"/>
  <c r="AY87" i="271"/>
  <c r="AZ87" i="271" s="1"/>
  <c r="AW87" i="271"/>
  <c r="AU87" i="271"/>
  <c r="AV87" i="271" s="1"/>
  <c r="BE86" i="271"/>
  <c r="BC86" i="271"/>
  <c r="BD86" i="271" s="1"/>
  <c r="BB86" i="271"/>
  <c r="BA86" i="271"/>
  <c r="AY86" i="271"/>
  <c r="AZ86" i="271" s="1"/>
  <c r="AW86" i="271"/>
  <c r="AU86" i="271"/>
  <c r="AV86" i="271" s="1"/>
  <c r="BE85" i="271"/>
  <c r="BC85" i="271"/>
  <c r="BD85" i="271" s="1"/>
  <c r="BA85" i="271"/>
  <c r="AY85" i="271"/>
  <c r="AZ85" i="271" s="1"/>
  <c r="AW85" i="271"/>
  <c r="AU85" i="271"/>
  <c r="BH84" i="271"/>
  <c r="BF87" i="271" s="1"/>
  <c r="BA84" i="271"/>
  <c r="AY84" i="271"/>
  <c r="AZ84" i="271" s="1"/>
  <c r="AX87" i="271" s="1"/>
  <c r="AX84" i="271"/>
  <c r="AW84" i="271"/>
  <c r="AU84" i="271"/>
  <c r="AV84" i="271" s="1"/>
  <c r="BH83" i="271"/>
  <c r="BF86" i="271" s="1"/>
  <c r="BA83" i="271"/>
  <c r="AY83" i="271"/>
  <c r="AZ83" i="271" s="1"/>
  <c r="AX86" i="271" s="1"/>
  <c r="AX83" i="271"/>
  <c r="AW83" i="271"/>
  <c r="AU83" i="271"/>
  <c r="AV83" i="271" s="1"/>
  <c r="BJ82" i="271"/>
  <c r="BF85" i="271" s="1"/>
  <c r="BH82" i="271"/>
  <c r="BA82" i="271"/>
  <c r="AY82" i="271"/>
  <c r="AZ82" i="271" s="1"/>
  <c r="AW82" i="271"/>
  <c r="AU82" i="271"/>
  <c r="AV82" i="271" s="1"/>
  <c r="BH81" i="271"/>
  <c r="BD81" i="271"/>
  <c r="BB84" i="271" s="1"/>
  <c r="AW81" i="271"/>
  <c r="AU81" i="271"/>
  <c r="AV81" i="271" s="1"/>
  <c r="BH80" i="271"/>
  <c r="BD80" i="271"/>
  <c r="BB83" i="271" s="1"/>
  <c r="AW80" i="271"/>
  <c r="AU80" i="271"/>
  <c r="AV80" i="271" s="1"/>
  <c r="BJ79" i="271"/>
  <c r="BB85" i="271" s="1"/>
  <c r="BH79" i="271"/>
  <c r="BF79" i="271"/>
  <c r="BB82" i="271" s="1"/>
  <c r="BD79" i="271"/>
  <c r="AW79" i="271"/>
  <c r="AU79" i="271"/>
  <c r="AV79" i="271" s="1"/>
  <c r="BH78" i="271"/>
  <c r="BD78" i="271"/>
  <c r="AZ78" i="271"/>
  <c r="AX81" i="271" s="1"/>
  <c r="BV77" i="271"/>
  <c r="BU77" i="271"/>
  <c r="BS77" i="271"/>
  <c r="BR77" i="271"/>
  <c r="BH77" i="271"/>
  <c r="BD77" i="271"/>
  <c r="AZ77" i="271"/>
  <c r="AX80" i="271" s="1"/>
  <c r="BJ76" i="271"/>
  <c r="AX85" i="271" s="1"/>
  <c r="BH76" i="271"/>
  <c r="BF76" i="271"/>
  <c r="AX82" i="271" s="1"/>
  <c r="BD76" i="271"/>
  <c r="BB76" i="271"/>
  <c r="AX79" i="271" s="1"/>
  <c r="AZ76" i="271"/>
  <c r="BQ77" i="271" s="1"/>
  <c r="BM78" i="271" s="1"/>
  <c r="BN9" i="271"/>
  <c r="BN8" i="271"/>
  <c r="BN5" i="271"/>
  <c r="BN4" i="271"/>
  <c r="AX18" i="271"/>
  <c r="AX17" i="271"/>
  <c r="AX14" i="271"/>
  <c r="AX13" i="271"/>
  <c r="AH18" i="271"/>
  <c r="AH17" i="271"/>
  <c r="AH14" i="271"/>
  <c r="AH13" i="271"/>
  <c r="Q18" i="271"/>
  <c r="Q17" i="271"/>
  <c r="Q14" i="271"/>
  <c r="Q13" i="271"/>
  <c r="D18" i="271"/>
  <c r="D17" i="271"/>
  <c r="D14" i="271"/>
  <c r="D13" i="271"/>
  <c r="AX9" i="271"/>
  <c r="AH9" i="271"/>
  <c r="AH8" i="271"/>
  <c r="AH5" i="271"/>
  <c r="AH4" i="271"/>
  <c r="Q9" i="271"/>
  <c r="Q8" i="271"/>
  <c r="D9" i="271"/>
  <c r="D8" i="271"/>
  <c r="BV83" i="271" l="1"/>
  <c r="BW77" i="271"/>
  <c r="BS80" i="271"/>
  <c r="BQ80" i="271"/>
  <c r="BM81" i="271" s="1"/>
  <c r="BT77" i="271"/>
  <c r="BS83" i="271"/>
  <c r="BU86" i="271"/>
  <c r="BV86" i="271"/>
  <c r="BR80" i="271"/>
  <c r="BP83" i="271"/>
  <c r="BK84" i="271" s="1"/>
  <c r="BQ83" i="271"/>
  <c r="BM84" i="271" s="1"/>
  <c r="BP77" i="271"/>
  <c r="BK78" i="271" s="1"/>
  <c r="BU80" i="271"/>
  <c r="BR83" i="271"/>
  <c r="BT83" i="271" s="1"/>
  <c r="BP80" i="271"/>
  <c r="BK81" i="271" s="1"/>
  <c r="BU83" i="271"/>
  <c r="BR86" i="271"/>
  <c r="BS86" i="271"/>
  <c r="BV80" i="271"/>
  <c r="AV85" i="271"/>
  <c r="AX5" i="271"/>
  <c r="AX8" i="271"/>
  <c r="AX4" i="271"/>
  <c r="Q5" i="271"/>
  <c r="Q4" i="271"/>
  <c r="J9" i="271"/>
  <c r="D5" i="271"/>
  <c r="D4" i="271"/>
  <c r="BN235" i="271"/>
  <c r="BF235" i="271"/>
  <c r="BL250" i="271"/>
  <c r="BJ250" i="271"/>
  <c r="BK250" i="271" s="1"/>
  <c r="BI250" i="271"/>
  <c r="BH250" i="271"/>
  <c r="BF250" i="271"/>
  <c r="BG250" i="271" s="1"/>
  <c r="BD250" i="271"/>
  <c r="BB250" i="271"/>
  <c r="BC250" i="271" s="1"/>
  <c r="BA250" i="271"/>
  <c r="AZ250" i="271"/>
  <c r="AX250" i="271"/>
  <c r="AY250" i="271" s="1"/>
  <c r="BL249" i="271"/>
  <c r="BJ249" i="271"/>
  <c r="BK249" i="271" s="1"/>
  <c r="BI249" i="271"/>
  <c r="BH249" i="271"/>
  <c r="BF249" i="271"/>
  <c r="BG249" i="271" s="1"/>
  <c r="BD249" i="271"/>
  <c r="BB249" i="271"/>
  <c r="BC249" i="271" s="1"/>
  <c r="BA249" i="271"/>
  <c r="AZ249" i="271"/>
  <c r="AX249" i="271"/>
  <c r="AY249" i="271" s="1"/>
  <c r="BL248" i="271"/>
  <c r="BJ248" i="271"/>
  <c r="BK248" i="271" s="1"/>
  <c r="BH248" i="271"/>
  <c r="BF248" i="271"/>
  <c r="BG248" i="271" s="1"/>
  <c r="BD248" i="271"/>
  <c r="BB248" i="271"/>
  <c r="BC248" i="271" s="1"/>
  <c r="AZ248" i="271"/>
  <c r="AX248" i="271"/>
  <c r="BO247" i="271"/>
  <c r="BM250" i="271" s="1"/>
  <c r="BH247" i="271"/>
  <c r="BF247" i="271"/>
  <c r="BG247" i="271" s="1"/>
  <c r="BE250" i="271" s="1"/>
  <c r="BE247" i="271"/>
  <c r="BD247" i="271"/>
  <c r="BB247" i="271"/>
  <c r="BC247" i="271" s="1"/>
  <c r="AZ247" i="271"/>
  <c r="AX247" i="271"/>
  <c r="AY247" i="271" s="1"/>
  <c r="BO246" i="271"/>
  <c r="BM249" i="271" s="1"/>
  <c r="BH246" i="271"/>
  <c r="BF246" i="271"/>
  <c r="BG246" i="271" s="1"/>
  <c r="BE249" i="271" s="1"/>
  <c r="BE246" i="271"/>
  <c r="BD246" i="271"/>
  <c r="BB246" i="271"/>
  <c r="BC246" i="271" s="1"/>
  <c r="AZ246" i="271"/>
  <c r="AX246" i="271"/>
  <c r="AY246" i="271" s="1"/>
  <c r="BQ245" i="271"/>
  <c r="BM248" i="271" s="1"/>
  <c r="BO245" i="271"/>
  <c r="BH245" i="271"/>
  <c r="BF245" i="271"/>
  <c r="BG245" i="271" s="1"/>
  <c r="BD245" i="271"/>
  <c r="BB245" i="271"/>
  <c r="BC245" i="271" s="1"/>
  <c r="AZ245" i="271"/>
  <c r="AX245" i="271"/>
  <c r="AY245" i="271" s="1"/>
  <c r="BO244" i="271"/>
  <c r="BK244" i="271"/>
  <c r="BI247" i="271" s="1"/>
  <c r="BD244" i="271"/>
  <c r="BB244" i="271"/>
  <c r="BC244" i="271" s="1"/>
  <c r="BA247" i="271" s="1"/>
  <c r="BA244" i="271"/>
  <c r="AZ244" i="271"/>
  <c r="AX244" i="271"/>
  <c r="AY244" i="271" s="1"/>
  <c r="BO243" i="271"/>
  <c r="BK243" i="271"/>
  <c r="BI246" i="271" s="1"/>
  <c r="BD243" i="271"/>
  <c r="BB243" i="271"/>
  <c r="BC243" i="271" s="1"/>
  <c r="BA246" i="271" s="1"/>
  <c r="BA243" i="271"/>
  <c r="AZ243" i="271"/>
  <c r="AX243" i="271"/>
  <c r="AY243" i="271" s="1"/>
  <c r="BQ242" i="271"/>
  <c r="BI248" i="271" s="1"/>
  <c r="BO242" i="271"/>
  <c r="BM242" i="271"/>
  <c r="BI245" i="271" s="1"/>
  <c r="BK242" i="271"/>
  <c r="BD242" i="271"/>
  <c r="BB242" i="271"/>
  <c r="BC242" i="271" s="1"/>
  <c r="AZ242" i="271"/>
  <c r="AX242" i="271"/>
  <c r="BO241" i="271"/>
  <c r="BK241" i="271"/>
  <c r="BG241" i="271"/>
  <c r="BE244" i="271" s="1"/>
  <c r="AZ241" i="271"/>
  <c r="AX241" i="271"/>
  <c r="AY241" i="271" s="1"/>
  <c r="BO240" i="271"/>
  <c r="BK240" i="271"/>
  <c r="BG240" i="271"/>
  <c r="BE243" i="271" s="1"/>
  <c r="AZ240" i="271"/>
  <c r="AX240" i="271"/>
  <c r="AY240" i="271" s="1"/>
  <c r="BQ239" i="271"/>
  <c r="BE248" i="271" s="1"/>
  <c r="BO239" i="271"/>
  <c r="BM239" i="271"/>
  <c r="BE245" i="271" s="1"/>
  <c r="BK239" i="271"/>
  <c r="BI239" i="271"/>
  <c r="BE242" i="271" s="1"/>
  <c r="BG239" i="271"/>
  <c r="AZ239" i="271"/>
  <c r="AX239" i="271"/>
  <c r="AY239" i="271" s="1"/>
  <c r="BO238" i="271"/>
  <c r="BK238" i="271"/>
  <c r="BG238" i="271"/>
  <c r="BC238" i="271"/>
  <c r="BA241" i="271" s="1"/>
  <c r="CC237" i="271"/>
  <c r="CB237" i="271"/>
  <c r="BZ237" i="271"/>
  <c r="BY237" i="271"/>
  <c r="BO237" i="271"/>
  <c r="BK237" i="271"/>
  <c r="BG237" i="271"/>
  <c r="BC237" i="271"/>
  <c r="BA240" i="271" s="1"/>
  <c r="BQ236" i="271"/>
  <c r="BA248" i="271" s="1"/>
  <c r="BO236" i="271"/>
  <c r="BM236" i="271"/>
  <c r="BA245" i="271" s="1"/>
  <c r="BK236" i="271"/>
  <c r="BI236" i="271"/>
  <c r="BA242" i="271" s="1"/>
  <c r="BG236" i="271"/>
  <c r="BE236" i="271"/>
  <c r="BA239" i="271" s="1"/>
  <c r="BC236" i="271"/>
  <c r="BJ235" i="271"/>
  <c r="BB235" i="271"/>
  <c r="AX235" i="271"/>
  <c r="BN234" i="271"/>
  <c r="BJ234" i="271"/>
  <c r="BF234" i="271"/>
  <c r="BB234" i="271"/>
  <c r="AX234" i="271"/>
  <c r="BF207" i="271"/>
  <c r="BF206" i="271"/>
  <c r="AX207" i="271"/>
  <c r="BL222" i="271"/>
  <c r="BJ222" i="271"/>
  <c r="BK222" i="271" s="1"/>
  <c r="BI222" i="271"/>
  <c r="BH222" i="271"/>
  <c r="BF222" i="271"/>
  <c r="BG222" i="271" s="1"/>
  <c r="BD222" i="271"/>
  <c r="BB222" i="271"/>
  <c r="BC222" i="271" s="1"/>
  <c r="BA222" i="271"/>
  <c r="AZ222" i="271"/>
  <c r="AX222" i="271"/>
  <c r="AY222" i="271" s="1"/>
  <c r="BL221" i="271"/>
  <c r="BJ221" i="271"/>
  <c r="BK221" i="271" s="1"/>
  <c r="BI221" i="271"/>
  <c r="BH221" i="271"/>
  <c r="BF221" i="271"/>
  <c r="BG221" i="271" s="1"/>
  <c r="BD221" i="271"/>
  <c r="BB221" i="271"/>
  <c r="BC221" i="271" s="1"/>
  <c r="BA221" i="271"/>
  <c r="AZ221" i="271"/>
  <c r="AX221" i="271"/>
  <c r="AY221" i="271" s="1"/>
  <c r="BL220" i="271"/>
  <c r="BJ220" i="271"/>
  <c r="BK220" i="271" s="1"/>
  <c r="BH220" i="271"/>
  <c r="BF220" i="271"/>
  <c r="BG220" i="271" s="1"/>
  <c r="BD220" i="271"/>
  <c r="BB220" i="271"/>
  <c r="BC220" i="271" s="1"/>
  <c r="AZ220" i="271"/>
  <c r="AX220" i="271"/>
  <c r="BO219" i="271"/>
  <c r="BM222" i="271" s="1"/>
  <c r="BH219" i="271"/>
  <c r="BF219" i="271"/>
  <c r="BG219" i="271" s="1"/>
  <c r="BE222" i="271" s="1"/>
  <c r="BE219" i="271"/>
  <c r="BD219" i="271"/>
  <c r="BB219" i="271"/>
  <c r="BC219" i="271" s="1"/>
  <c r="AZ219" i="271"/>
  <c r="AX219" i="271"/>
  <c r="AY219" i="271" s="1"/>
  <c r="BO218" i="271"/>
  <c r="BM221" i="271" s="1"/>
  <c r="BH218" i="271"/>
  <c r="BF218" i="271"/>
  <c r="BG218" i="271" s="1"/>
  <c r="BE221" i="271" s="1"/>
  <c r="BE218" i="271"/>
  <c r="BD218" i="271"/>
  <c r="BB218" i="271"/>
  <c r="BC218" i="271" s="1"/>
  <c r="AZ218" i="271"/>
  <c r="AX218" i="271"/>
  <c r="AY218" i="271" s="1"/>
  <c r="BQ217" i="271"/>
  <c r="BM220" i="271" s="1"/>
  <c r="BO217" i="271"/>
  <c r="BH217" i="271"/>
  <c r="BF217" i="271"/>
  <c r="BG217" i="271" s="1"/>
  <c r="BD217" i="271"/>
  <c r="BB217" i="271"/>
  <c r="BC217" i="271" s="1"/>
  <c r="AZ217" i="271"/>
  <c r="AX217" i="271"/>
  <c r="BO216" i="271"/>
  <c r="BK216" i="271"/>
  <c r="BI219" i="271" s="1"/>
  <c r="BD216" i="271"/>
  <c r="BB216" i="271"/>
  <c r="BC216" i="271" s="1"/>
  <c r="BA219" i="271" s="1"/>
  <c r="BA216" i="271"/>
  <c r="AZ216" i="271"/>
  <c r="AX216" i="271"/>
  <c r="AY216" i="271" s="1"/>
  <c r="BO215" i="271"/>
  <c r="BK215" i="271"/>
  <c r="BI218" i="271" s="1"/>
  <c r="BD215" i="271"/>
  <c r="BB215" i="271"/>
  <c r="BC215" i="271" s="1"/>
  <c r="BA218" i="271" s="1"/>
  <c r="BA215" i="271"/>
  <c r="AZ215" i="271"/>
  <c r="AX215" i="271"/>
  <c r="BQ214" i="271"/>
  <c r="BI220" i="271" s="1"/>
  <c r="BO214" i="271"/>
  <c r="BM214" i="271"/>
  <c r="BI217" i="271" s="1"/>
  <c r="BK214" i="271"/>
  <c r="BD214" i="271"/>
  <c r="BB214" i="271"/>
  <c r="BC214" i="271" s="1"/>
  <c r="AZ214" i="271"/>
  <c r="AX214" i="271"/>
  <c r="BO213" i="271"/>
  <c r="BK213" i="271"/>
  <c r="BG213" i="271"/>
  <c r="BE216" i="271" s="1"/>
  <c r="AZ213" i="271"/>
  <c r="AX213" i="271"/>
  <c r="AY213" i="271" s="1"/>
  <c r="BO212" i="271"/>
  <c r="BK212" i="271"/>
  <c r="BG212" i="271"/>
  <c r="BE215" i="271" s="1"/>
  <c r="AZ212" i="271"/>
  <c r="AX212" i="271"/>
  <c r="AY212" i="271" s="1"/>
  <c r="BQ211" i="271"/>
  <c r="BE220" i="271" s="1"/>
  <c r="BO211" i="271"/>
  <c r="BM211" i="271"/>
  <c r="BE217" i="271" s="1"/>
  <c r="BK211" i="271"/>
  <c r="BI211" i="271"/>
  <c r="BE214" i="271" s="1"/>
  <c r="BG211" i="271"/>
  <c r="AZ211" i="271"/>
  <c r="AX211" i="271"/>
  <c r="BO210" i="271"/>
  <c r="BK210" i="271"/>
  <c r="BG210" i="271"/>
  <c r="BC210" i="271"/>
  <c r="BA213" i="271" s="1"/>
  <c r="CC209" i="271"/>
  <c r="CB209" i="271"/>
  <c r="BZ209" i="271"/>
  <c r="BY209" i="271"/>
  <c r="BO209" i="271"/>
  <c r="BK209" i="271"/>
  <c r="BG209" i="271"/>
  <c r="BC209" i="271"/>
  <c r="BA212" i="271" s="1"/>
  <c r="BQ208" i="271"/>
  <c r="BA220" i="271" s="1"/>
  <c r="BO208" i="271"/>
  <c r="BM208" i="271"/>
  <c r="BA217" i="271" s="1"/>
  <c r="BK208" i="271"/>
  <c r="BI208" i="271"/>
  <c r="BA214" i="271" s="1"/>
  <c r="BG208" i="271"/>
  <c r="BE208" i="271"/>
  <c r="BA211" i="271" s="1"/>
  <c r="BC208" i="271"/>
  <c r="BN207" i="271"/>
  <c r="BJ207" i="271"/>
  <c r="BB207" i="271"/>
  <c r="BN206" i="271"/>
  <c r="BJ206" i="271"/>
  <c r="BB206" i="271"/>
  <c r="AX206" i="271"/>
  <c r="O194" i="271"/>
  <c r="M194" i="271"/>
  <c r="N194" i="271" s="1"/>
  <c r="L194" i="271"/>
  <c r="K194" i="271"/>
  <c r="I194" i="271"/>
  <c r="J194" i="271" s="1"/>
  <c r="G194" i="271"/>
  <c r="E194" i="271"/>
  <c r="F194" i="271" s="1"/>
  <c r="O193" i="271"/>
  <c r="M193" i="271"/>
  <c r="N193" i="271" s="1"/>
  <c r="L193" i="271"/>
  <c r="K193" i="271"/>
  <c r="I193" i="271"/>
  <c r="J193" i="271" s="1"/>
  <c r="G193" i="271"/>
  <c r="E193" i="271"/>
  <c r="F193" i="271" s="1"/>
  <c r="O192" i="271"/>
  <c r="M192" i="271"/>
  <c r="N192" i="271" s="1"/>
  <c r="K192" i="271"/>
  <c r="I192" i="271"/>
  <c r="J192" i="271" s="1"/>
  <c r="G192" i="271"/>
  <c r="E192" i="271"/>
  <c r="R191" i="271"/>
  <c r="P194" i="271" s="1"/>
  <c r="K191" i="271"/>
  <c r="I191" i="271"/>
  <c r="J191" i="271" s="1"/>
  <c r="H194" i="271" s="1"/>
  <c r="H191" i="271"/>
  <c r="G191" i="271"/>
  <c r="E191" i="271"/>
  <c r="F191" i="271" s="1"/>
  <c r="R190" i="271"/>
  <c r="P193" i="271" s="1"/>
  <c r="K190" i="271"/>
  <c r="I190" i="271"/>
  <c r="J190" i="271" s="1"/>
  <c r="H193" i="271" s="1"/>
  <c r="H190" i="271"/>
  <c r="G190" i="271"/>
  <c r="E190" i="271"/>
  <c r="F190" i="271" s="1"/>
  <c r="T189" i="271"/>
  <c r="P192" i="271" s="1"/>
  <c r="R189" i="271"/>
  <c r="K189" i="271"/>
  <c r="I189" i="271"/>
  <c r="J189" i="271" s="1"/>
  <c r="G189" i="271"/>
  <c r="E189" i="271"/>
  <c r="F189" i="271" s="1"/>
  <c r="R188" i="271"/>
  <c r="N188" i="271"/>
  <c r="L191" i="271" s="1"/>
  <c r="G188" i="271"/>
  <c r="E188" i="271"/>
  <c r="F188" i="271" s="1"/>
  <c r="R187" i="271"/>
  <c r="N187" i="271"/>
  <c r="L190" i="271" s="1"/>
  <c r="G187" i="271"/>
  <c r="E187" i="271"/>
  <c r="F187" i="271" s="1"/>
  <c r="T186" i="271"/>
  <c r="L192" i="271" s="1"/>
  <c r="R186" i="271"/>
  <c r="P186" i="271"/>
  <c r="L189" i="271" s="1"/>
  <c r="N186" i="271"/>
  <c r="G186" i="271"/>
  <c r="E186" i="271"/>
  <c r="R185" i="271"/>
  <c r="N185" i="271"/>
  <c r="J185" i="271"/>
  <c r="H188" i="271" s="1"/>
  <c r="AF184" i="271"/>
  <c r="AE184" i="271"/>
  <c r="AC184" i="271"/>
  <c r="AB184" i="271"/>
  <c r="R184" i="271"/>
  <c r="N184" i="271"/>
  <c r="J184" i="271"/>
  <c r="H187" i="271" s="1"/>
  <c r="T183" i="271"/>
  <c r="H192" i="271" s="1"/>
  <c r="R183" i="271"/>
  <c r="P183" i="271"/>
  <c r="H189" i="271" s="1"/>
  <c r="N183" i="271"/>
  <c r="L183" i="271"/>
  <c r="H186" i="271" s="1"/>
  <c r="J183" i="271"/>
  <c r="Q182" i="271"/>
  <c r="M182" i="271"/>
  <c r="I182" i="271"/>
  <c r="E182" i="271"/>
  <c r="Q181" i="271"/>
  <c r="M181" i="271"/>
  <c r="I181" i="271"/>
  <c r="E181" i="271"/>
  <c r="O174" i="271"/>
  <c r="M174" i="271"/>
  <c r="N174" i="271" s="1"/>
  <c r="L174" i="271"/>
  <c r="K174" i="271"/>
  <c r="I174" i="271"/>
  <c r="J174" i="271" s="1"/>
  <c r="G174" i="271"/>
  <c r="E174" i="271"/>
  <c r="F174" i="271" s="1"/>
  <c r="O173" i="271"/>
  <c r="M173" i="271"/>
  <c r="N173" i="271" s="1"/>
  <c r="L173" i="271"/>
  <c r="K173" i="271"/>
  <c r="I173" i="271"/>
  <c r="J173" i="271" s="1"/>
  <c r="G173" i="271"/>
  <c r="E173" i="271"/>
  <c r="F173" i="271" s="1"/>
  <c r="O172" i="271"/>
  <c r="M172" i="271"/>
  <c r="N172" i="271" s="1"/>
  <c r="K172" i="271"/>
  <c r="I172" i="271"/>
  <c r="J172" i="271" s="1"/>
  <c r="G172" i="271"/>
  <c r="E172" i="271"/>
  <c r="R171" i="271"/>
  <c r="P174" i="271" s="1"/>
  <c r="K171" i="271"/>
  <c r="I171" i="271"/>
  <c r="J171" i="271" s="1"/>
  <c r="H174" i="271" s="1"/>
  <c r="H171" i="271"/>
  <c r="G171" i="271"/>
  <c r="E171" i="271"/>
  <c r="F171" i="271" s="1"/>
  <c r="R170" i="271"/>
  <c r="P173" i="271" s="1"/>
  <c r="K170" i="271"/>
  <c r="I170" i="271"/>
  <c r="J170" i="271" s="1"/>
  <c r="H173" i="271" s="1"/>
  <c r="H170" i="271"/>
  <c r="G170" i="271"/>
  <c r="E170" i="271"/>
  <c r="F170" i="271" s="1"/>
  <c r="T169" i="271"/>
  <c r="P172" i="271" s="1"/>
  <c r="R169" i="271"/>
  <c r="K169" i="271"/>
  <c r="I169" i="271"/>
  <c r="J169" i="271" s="1"/>
  <c r="G169" i="271"/>
  <c r="E169" i="271"/>
  <c r="F169" i="271" s="1"/>
  <c r="R168" i="271"/>
  <c r="N168" i="271"/>
  <c r="L171" i="271" s="1"/>
  <c r="G168" i="271"/>
  <c r="E168" i="271"/>
  <c r="F168" i="271" s="1"/>
  <c r="R167" i="271"/>
  <c r="N167" i="271"/>
  <c r="L170" i="271" s="1"/>
  <c r="G167" i="271"/>
  <c r="E167" i="271"/>
  <c r="F167" i="271" s="1"/>
  <c r="T166" i="271"/>
  <c r="L172" i="271" s="1"/>
  <c r="R166" i="271"/>
  <c r="P166" i="271"/>
  <c r="L169" i="271" s="1"/>
  <c r="N166" i="271"/>
  <c r="G166" i="271"/>
  <c r="E166" i="271"/>
  <c r="R165" i="271"/>
  <c r="N165" i="271"/>
  <c r="J165" i="271"/>
  <c r="H168" i="271" s="1"/>
  <c r="AF164" i="271"/>
  <c r="AE164" i="271"/>
  <c r="AC164" i="271"/>
  <c r="AB164" i="271"/>
  <c r="R164" i="271"/>
  <c r="N164" i="271"/>
  <c r="J164" i="271"/>
  <c r="H167" i="271" s="1"/>
  <c r="T163" i="271"/>
  <c r="H172" i="271" s="1"/>
  <c r="R163" i="271"/>
  <c r="P163" i="271"/>
  <c r="H169" i="271" s="1"/>
  <c r="N163" i="271"/>
  <c r="L163" i="271"/>
  <c r="H166" i="271" s="1"/>
  <c r="J163" i="271"/>
  <c r="Q162" i="271"/>
  <c r="M162" i="271"/>
  <c r="I162" i="271"/>
  <c r="E162" i="271"/>
  <c r="Q161" i="271"/>
  <c r="M161" i="271"/>
  <c r="I161" i="271"/>
  <c r="E161" i="271"/>
  <c r="O87" i="271"/>
  <c r="M87" i="271"/>
  <c r="N87" i="271" s="1"/>
  <c r="L87" i="271"/>
  <c r="K87" i="271"/>
  <c r="I87" i="271"/>
  <c r="J87" i="271" s="1"/>
  <c r="G87" i="271"/>
  <c r="E87" i="271"/>
  <c r="F87" i="271" s="1"/>
  <c r="O86" i="271"/>
  <c r="M86" i="271"/>
  <c r="N86" i="271" s="1"/>
  <c r="L86" i="271"/>
  <c r="K86" i="271"/>
  <c r="I86" i="271"/>
  <c r="J86" i="271" s="1"/>
  <c r="G86" i="271"/>
  <c r="E86" i="271"/>
  <c r="F86" i="271" s="1"/>
  <c r="O85" i="271"/>
  <c r="M85" i="271"/>
  <c r="N85" i="271" s="1"/>
  <c r="K85" i="271"/>
  <c r="I85" i="271"/>
  <c r="J85" i="271" s="1"/>
  <c r="G85" i="271"/>
  <c r="E85" i="271"/>
  <c r="R84" i="271"/>
  <c r="P87" i="271" s="1"/>
  <c r="K84" i="271"/>
  <c r="I84" i="271"/>
  <c r="J84" i="271" s="1"/>
  <c r="H87" i="271" s="1"/>
  <c r="H84" i="271"/>
  <c r="G84" i="271"/>
  <c r="E84" i="271"/>
  <c r="F84" i="271" s="1"/>
  <c r="R83" i="271"/>
  <c r="P86" i="271" s="1"/>
  <c r="K83" i="271"/>
  <c r="I83" i="271"/>
  <c r="J83" i="271" s="1"/>
  <c r="H86" i="271" s="1"/>
  <c r="H83" i="271"/>
  <c r="G83" i="271"/>
  <c r="E83" i="271"/>
  <c r="F83" i="271" s="1"/>
  <c r="T82" i="271"/>
  <c r="P85" i="271" s="1"/>
  <c r="R82" i="271"/>
  <c r="K82" i="271"/>
  <c r="I82" i="271"/>
  <c r="J82" i="271" s="1"/>
  <c r="G82" i="271"/>
  <c r="E82" i="271"/>
  <c r="F82" i="271" s="1"/>
  <c r="R81" i="271"/>
  <c r="N81" i="271"/>
  <c r="L84" i="271" s="1"/>
  <c r="G81" i="271"/>
  <c r="E81" i="271"/>
  <c r="F81" i="271" s="1"/>
  <c r="R80" i="271"/>
  <c r="N80" i="271"/>
  <c r="L83" i="271" s="1"/>
  <c r="G80" i="271"/>
  <c r="E80" i="271"/>
  <c r="F80" i="271" s="1"/>
  <c r="T79" i="271"/>
  <c r="L85" i="271" s="1"/>
  <c r="R79" i="271"/>
  <c r="P79" i="271"/>
  <c r="L82" i="271" s="1"/>
  <c r="N79" i="271"/>
  <c r="G79" i="271"/>
  <c r="E79" i="271"/>
  <c r="F79" i="271" s="1"/>
  <c r="R78" i="271"/>
  <c r="N78" i="271"/>
  <c r="J78" i="271"/>
  <c r="H81" i="271" s="1"/>
  <c r="AF77" i="271"/>
  <c r="AE77" i="271"/>
  <c r="AC77" i="271"/>
  <c r="AB77" i="271"/>
  <c r="R77" i="271"/>
  <c r="N77" i="271"/>
  <c r="J77" i="271"/>
  <c r="H80" i="271" s="1"/>
  <c r="T76" i="271"/>
  <c r="H85" i="271" s="1"/>
  <c r="R76" i="271"/>
  <c r="P76" i="271"/>
  <c r="H82" i="271" s="1"/>
  <c r="N76" i="271"/>
  <c r="L76" i="271"/>
  <c r="H79" i="271" s="1"/>
  <c r="J76" i="271"/>
  <c r="Q75" i="271"/>
  <c r="M75" i="271"/>
  <c r="I75" i="271"/>
  <c r="E75" i="271"/>
  <c r="Q74" i="271"/>
  <c r="M74" i="271"/>
  <c r="I74" i="271"/>
  <c r="E74" i="271"/>
  <c r="S250" i="271"/>
  <c r="Q250" i="271"/>
  <c r="R250" i="271" s="1"/>
  <c r="P250" i="271"/>
  <c r="O250" i="271"/>
  <c r="M250" i="271"/>
  <c r="N250" i="271" s="1"/>
  <c r="K250" i="271"/>
  <c r="I250" i="271"/>
  <c r="J250" i="271" s="1"/>
  <c r="H250" i="271"/>
  <c r="G250" i="271"/>
  <c r="E250" i="271"/>
  <c r="F250" i="271" s="1"/>
  <c r="S249" i="271"/>
  <c r="Q249" i="271"/>
  <c r="R249" i="271" s="1"/>
  <c r="P249" i="271"/>
  <c r="O249" i="271"/>
  <c r="M249" i="271"/>
  <c r="N249" i="271" s="1"/>
  <c r="K249" i="271"/>
  <c r="I249" i="271"/>
  <c r="J249" i="271" s="1"/>
  <c r="H249" i="271"/>
  <c r="G249" i="271"/>
  <c r="E249" i="271"/>
  <c r="F249" i="271" s="1"/>
  <c r="S248" i="271"/>
  <c r="Q248" i="271"/>
  <c r="R248" i="271" s="1"/>
  <c r="O248" i="271"/>
  <c r="M248" i="271"/>
  <c r="N248" i="271" s="1"/>
  <c r="K248" i="271"/>
  <c r="I248" i="271"/>
  <c r="J248" i="271" s="1"/>
  <c r="G248" i="271"/>
  <c r="E248" i="271"/>
  <c r="V247" i="271"/>
  <c r="T250" i="271" s="1"/>
  <c r="O247" i="271"/>
  <c r="M247" i="271"/>
  <c r="N247" i="271" s="1"/>
  <c r="L250" i="271" s="1"/>
  <c r="L247" i="271"/>
  <c r="K247" i="271"/>
  <c r="I247" i="271"/>
  <c r="J247" i="271" s="1"/>
  <c r="G247" i="271"/>
  <c r="E247" i="271"/>
  <c r="F247" i="271" s="1"/>
  <c r="V246" i="271"/>
  <c r="T249" i="271" s="1"/>
  <c r="O246" i="271"/>
  <c r="M246" i="271"/>
  <c r="N246" i="271" s="1"/>
  <c r="L249" i="271" s="1"/>
  <c r="L246" i="271"/>
  <c r="K246" i="271"/>
  <c r="I246" i="271"/>
  <c r="J246" i="271" s="1"/>
  <c r="G246" i="271"/>
  <c r="E246" i="271"/>
  <c r="F246" i="271" s="1"/>
  <c r="X245" i="271"/>
  <c r="T248" i="271" s="1"/>
  <c r="V245" i="271"/>
  <c r="O245" i="271"/>
  <c r="M245" i="271"/>
  <c r="N245" i="271" s="1"/>
  <c r="K245" i="271"/>
  <c r="I245" i="271"/>
  <c r="G245" i="271"/>
  <c r="E245" i="271"/>
  <c r="F245" i="271" s="1"/>
  <c r="V244" i="271"/>
  <c r="R244" i="271"/>
  <c r="P247" i="271" s="1"/>
  <c r="K244" i="271"/>
  <c r="I244" i="271"/>
  <c r="J244" i="271" s="1"/>
  <c r="H247" i="271" s="1"/>
  <c r="H244" i="271"/>
  <c r="G244" i="271"/>
  <c r="E244" i="271"/>
  <c r="F244" i="271" s="1"/>
  <c r="V243" i="271"/>
  <c r="R243" i="271"/>
  <c r="P246" i="271" s="1"/>
  <c r="K243" i="271"/>
  <c r="I243" i="271"/>
  <c r="J243" i="271" s="1"/>
  <c r="H246" i="271" s="1"/>
  <c r="H243" i="271"/>
  <c r="G243" i="271"/>
  <c r="E243" i="271"/>
  <c r="X242" i="271"/>
  <c r="P248" i="271" s="1"/>
  <c r="V242" i="271"/>
  <c r="T242" i="271"/>
  <c r="P245" i="271" s="1"/>
  <c r="R242" i="271"/>
  <c r="K242" i="271"/>
  <c r="I242" i="271"/>
  <c r="J242" i="271" s="1"/>
  <c r="G242" i="271"/>
  <c r="E242" i="271"/>
  <c r="V241" i="271"/>
  <c r="R241" i="271"/>
  <c r="N241" i="271"/>
  <c r="L244" i="271" s="1"/>
  <c r="G241" i="271"/>
  <c r="E241" i="271"/>
  <c r="F241" i="271" s="1"/>
  <c r="V240" i="271"/>
  <c r="R240" i="271"/>
  <c r="N240" i="271"/>
  <c r="L243" i="271" s="1"/>
  <c r="G240" i="271"/>
  <c r="E240" i="271"/>
  <c r="F240" i="271" s="1"/>
  <c r="X239" i="271"/>
  <c r="L248" i="271" s="1"/>
  <c r="V239" i="271"/>
  <c r="T239" i="271"/>
  <c r="L245" i="271" s="1"/>
  <c r="R239" i="271"/>
  <c r="P239" i="271"/>
  <c r="L242" i="271" s="1"/>
  <c r="N239" i="271"/>
  <c r="G239" i="271"/>
  <c r="E239" i="271"/>
  <c r="V238" i="271"/>
  <c r="R238" i="271"/>
  <c r="N238" i="271"/>
  <c r="J238" i="271"/>
  <c r="H241" i="271" s="1"/>
  <c r="AJ237" i="271"/>
  <c r="AI237" i="271"/>
  <c r="AG237" i="271"/>
  <c r="AF237" i="271"/>
  <c r="V237" i="271"/>
  <c r="R237" i="271"/>
  <c r="N237" i="271"/>
  <c r="J237" i="271"/>
  <c r="H240" i="271" s="1"/>
  <c r="X236" i="271"/>
  <c r="H248" i="271" s="1"/>
  <c r="V236" i="271"/>
  <c r="T236" i="271"/>
  <c r="H245" i="271" s="1"/>
  <c r="R236" i="271"/>
  <c r="P236" i="271"/>
  <c r="H242" i="271" s="1"/>
  <c r="N236" i="271"/>
  <c r="L236" i="271"/>
  <c r="H239" i="271" s="1"/>
  <c r="J236" i="271"/>
  <c r="U235" i="271"/>
  <c r="Q235" i="271"/>
  <c r="M235" i="271"/>
  <c r="I235" i="271"/>
  <c r="E235" i="271"/>
  <c r="U234" i="271"/>
  <c r="Q234" i="271"/>
  <c r="M234" i="271"/>
  <c r="I234" i="271"/>
  <c r="E234" i="271"/>
  <c r="S222" i="271"/>
  <c r="Q222" i="271"/>
  <c r="R222" i="271" s="1"/>
  <c r="P222" i="271"/>
  <c r="O222" i="271"/>
  <c r="M222" i="271"/>
  <c r="N222" i="271" s="1"/>
  <c r="K222" i="271"/>
  <c r="I222" i="271"/>
  <c r="J222" i="271" s="1"/>
  <c r="H222" i="271"/>
  <c r="G222" i="271"/>
  <c r="E222" i="271"/>
  <c r="F222" i="271" s="1"/>
  <c r="S221" i="271"/>
  <c r="Q221" i="271"/>
  <c r="R221" i="271" s="1"/>
  <c r="P221" i="271"/>
  <c r="O221" i="271"/>
  <c r="M221" i="271"/>
  <c r="N221" i="271" s="1"/>
  <c r="K221" i="271"/>
  <c r="I221" i="271"/>
  <c r="J221" i="271" s="1"/>
  <c r="H221" i="271"/>
  <c r="G221" i="271"/>
  <c r="E221" i="271"/>
  <c r="F221" i="271" s="1"/>
  <c r="S220" i="271"/>
  <c r="Q220" i="271"/>
  <c r="R220" i="271" s="1"/>
  <c r="O220" i="271"/>
  <c r="M220" i="271"/>
  <c r="N220" i="271" s="1"/>
  <c r="K220" i="271"/>
  <c r="I220" i="271"/>
  <c r="J220" i="271" s="1"/>
  <c r="G220" i="271"/>
  <c r="E220" i="271"/>
  <c r="V219" i="271"/>
  <c r="T222" i="271" s="1"/>
  <c r="O219" i="271"/>
  <c r="M219" i="271"/>
  <c r="N219" i="271" s="1"/>
  <c r="L222" i="271" s="1"/>
  <c r="L219" i="271"/>
  <c r="K219" i="271"/>
  <c r="I219" i="271"/>
  <c r="J219" i="271" s="1"/>
  <c r="G219" i="271"/>
  <c r="E219" i="271"/>
  <c r="F219" i="271" s="1"/>
  <c r="V218" i="271"/>
  <c r="T221" i="271" s="1"/>
  <c r="O218" i="271"/>
  <c r="M218" i="271"/>
  <c r="N218" i="271" s="1"/>
  <c r="L221" i="271" s="1"/>
  <c r="L218" i="271"/>
  <c r="K218" i="271"/>
  <c r="I218" i="271"/>
  <c r="J218" i="271" s="1"/>
  <c r="G218" i="271"/>
  <c r="E218" i="271"/>
  <c r="F218" i="271" s="1"/>
  <c r="X217" i="271"/>
  <c r="T220" i="271" s="1"/>
  <c r="V217" i="271"/>
  <c r="O217" i="271"/>
  <c r="M217" i="271"/>
  <c r="N217" i="271" s="1"/>
  <c r="K217" i="271"/>
  <c r="I217" i="271"/>
  <c r="J217" i="271" s="1"/>
  <c r="G217" i="271"/>
  <c r="E217" i="271"/>
  <c r="V216" i="271"/>
  <c r="R216" i="271"/>
  <c r="P219" i="271" s="1"/>
  <c r="K216" i="271"/>
  <c r="I216" i="271"/>
  <c r="J216" i="271" s="1"/>
  <c r="H219" i="271" s="1"/>
  <c r="H216" i="271"/>
  <c r="G216" i="271"/>
  <c r="E216" i="271"/>
  <c r="F216" i="271" s="1"/>
  <c r="V215" i="271"/>
  <c r="R215" i="271"/>
  <c r="P218" i="271" s="1"/>
  <c r="K215" i="271"/>
  <c r="I215" i="271"/>
  <c r="J215" i="271" s="1"/>
  <c r="H218" i="271" s="1"/>
  <c r="H215" i="271"/>
  <c r="G215" i="271"/>
  <c r="E215" i="271"/>
  <c r="F215" i="271" s="1"/>
  <c r="X214" i="271"/>
  <c r="P220" i="271" s="1"/>
  <c r="V214" i="271"/>
  <c r="T214" i="271"/>
  <c r="P217" i="271" s="1"/>
  <c r="R214" i="271"/>
  <c r="K214" i="271"/>
  <c r="I214" i="271"/>
  <c r="J214" i="271" s="1"/>
  <c r="G214" i="271"/>
  <c r="E214" i="271"/>
  <c r="V213" i="271"/>
  <c r="R213" i="271"/>
  <c r="N213" i="271"/>
  <c r="L216" i="271" s="1"/>
  <c r="G213" i="271"/>
  <c r="E213" i="271"/>
  <c r="F213" i="271" s="1"/>
  <c r="V212" i="271"/>
  <c r="R212" i="271"/>
  <c r="N212" i="271"/>
  <c r="L215" i="271" s="1"/>
  <c r="G212" i="271"/>
  <c r="E212" i="271"/>
  <c r="F212" i="271" s="1"/>
  <c r="X211" i="271"/>
  <c r="L220" i="271" s="1"/>
  <c r="V211" i="271"/>
  <c r="T211" i="271"/>
  <c r="L217" i="271" s="1"/>
  <c r="R211" i="271"/>
  <c r="P211" i="271"/>
  <c r="L214" i="271" s="1"/>
  <c r="N211" i="271"/>
  <c r="G211" i="271"/>
  <c r="E211" i="271"/>
  <c r="V210" i="271"/>
  <c r="R210" i="271"/>
  <c r="N210" i="271"/>
  <c r="J210" i="271"/>
  <c r="H213" i="271" s="1"/>
  <c r="AJ209" i="271"/>
  <c r="AI209" i="271"/>
  <c r="AG209" i="271"/>
  <c r="AF209" i="271"/>
  <c r="V209" i="271"/>
  <c r="R209" i="271"/>
  <c r="N209" i="271"/>
  <c r="J209" i="271"/>
  <c r="H212" i="271" s="1"/>
  <c r="X208" i="271"/>
  <c r="H220" i="271" s="1"/>
  <c r="V208" i="271"/>
  <c r="T208" i="271"/>
  <c r="H217" i="271" s="1"/>
  <c r="R208" i="271"/>
  <c r="P208" i="271"/>
  <c r="H214" i="271" s="1"/>
  <c r="N208" i="271"/>
  <c r="L208" i="271"/>
  <c r="H211" i="271" s="1"/>
  <c r="J208" i="271"/>
  <c r="U207" i="271"/>
  <c r="Q207" i="271"/>
  <c r="M207" i="271"/>
  <c r="I207" i="271"/>
  <c r="E207" i="271"/>
  <c r="U206" i="271"/>
  <c r="Q206" i="271"/>
  <c r="M206" i="271"/>
  <c r="I206" i="271"/>
  <c r="E206" i="271"/>
  <c r="S154" i="271"/>
  <c r="Q154" i="271"/>
  <c r="R154" i="271" s="1"/>
  <c r="P154" i="271"/>
  <c r="O154" i="271"/>
  <c r="M154" i="271"/>
  <c r="N154" i="271" s="1"/>
  <c r="K154" i="271"/>
  <c r="I154" i="271"/>
  <c r="J154" i="271" s="1"/>
  <c r="H154" i="271"/>
  <c r="G154" i="271"/>
  <c r="E154" i="271"/>
  <c r="F154" i="271" s="1"/>
  <c r="S153" i="271"/>
  <c r="Q153" i="271"/>
  <c r="R153" i="271" s="1"/>
  <c r="P153" i="271"/>
  <c r="O153" i="271"/>
  <c r="M153" i="271"/>
  <c r="N153" i="271" s="1"/>
  <c r="K153" i="271"/>
  <c r="I153" i="271"/>
  <c r="J153" i="271" s="1"/>
  <c r="H153" i="271"/>
  <c r="G153" i="271"/>
  <c r="E153" i="271"/>
  <c r="F153" i="271" s="1"/>
  <c r="S152" i="271"/>
  <c r="Q152" i="271"/>
  <c r="R152" i="271" s="1"/>
  <c r="O152" i="271"/>
  <c r="M152" i="271"/>
  <c r="N152" i="271" s="1"/>
  <c r="K152" i="271"/>
  <c r="I152" i="271"/>
  <c r="J152" i="271" s="1"/>
  <c r="G152" i="271"/>
  <c r="E152" i="271"/>
  <c r="V151" i="271"/>
  <c r="T154" i="271" s="1"/>
  <c r="O151" i="271"/>
  <c r="M151" i="271"/>
  <c r="N151" i="271" s="1"/>
  <c r="L154" i="271" s="1"/>
  <c r="L151" i="271"/>
  <c r="K151" i="271"/>
  <c r="I151" i="271"/>
  <c r="J151" i="271" s="1"/>
  <c r="G151" i="271"/>
  <c r="E151" i="271"/>
  <c r="F151" i="271" s="1"/>
  <c r="V150" i="271"/>
  <c r="T153" i="271" s="1"/>
  <c r="O150" i="271"/>
  <c r="M150" i="271"/>
  <c r="N150" i="271" s="1"/>
  <c r="L153" i="271" s="1"/>
  <c r="L150" i="271"/>
  <c r="K150" i="271"/>
  <c r="I150" i="271"/>
  <c r="J150" i="271" s="1"/>
  <c r="G150" i="271"/>
  <c r="E150" i="271"/>
  <c r="F150" i="271" s="1"/>
  <c r="X149" i="271"/>
  <c r="T152" i="271" s="1"/>
  <c r="V149" i="271"/>
  <c r="O149" i="271"/>
  <c r="M149" i="271"/>
  <c r="N149" i="271" s="1"/>
  <c r="K149" i="271"/>
  <c r="I149" i="271"/>
  <c r="J149" i="271" s="1"/>
  <c r="G149" i="271"/>
  <c r="E149" i="271"/>
  <c r="F149" i="271" s="1"/>
  <c r="V148" i="271"/>
  <c r="R148" i="271"/>
  <c r="P151" i="271" s="1"/>
  <c r="K148" i="271"/>
  <c r="I148" i="271"/>
  <c r="J148" i="271" s="1"/>
  <c r="H151" i="271" s="1"/>
  <c r="H148" i="271"/>
  <c r="G148" i="271"/>
  <c r="E148" i="271"/>
  <c r="F148" i="271" s="1"/>
  <c r="V147" i="271"/>
  <c r="R147" i="271"/>
  <c r="P150" i="271" s="1"/>
  <c r="K147" i="271"/>
  <c r="I147" i="271"/>
  <c r="J147" i="271" s="1"/>
  <c r="H150" i="271" s="1"/>
  <c r="H147" i="271"/>
  <c r="G147" i="271"/>
  <c r="E147" i="271"/>
  <c r="F147" i="271" s="1"/>
  <c r="X146" i="271"/>
  <c r="P152" i="271" s="1"/>
  <c r="V146" i="271"/>
  <c r="T146" i="271"/>
  <c r="P149" i="271" s="1"/>
  <c r="R146" i="271"/>
  <c r="K146" i="271"/>
  <c r="I146" i="271"/>
  <c r="J146" i="271" s="1"/>
  <c r="G146" i="271"/>
  <c r="E146" i="271"/>
  <c r="V145" i="271"/>
  <c r="R145" i="271"/>
  <c r="N145" i="271"/>
  <c r="L148" i="271" s="1"/>
  <c r="G145" i="271"/>
  <c r="E145" i="271"/>
  <c r="F145" i="271" s="1"/>
  <c r="V144" i="271"/>
  <c r="R144" i="271"/>
  <c r="N144" i="271"/>
  <c r="L147" i="271" s="1"/>
  <c r="G144" i="271"/>
  <c r="E144" i="271"/>
  <c r="F144" i="271" s="1"/>
  <c r="X143" i="271"/>
  <c r="L152" i="271" s="1"/>
  <c r="V143" i="271"/>
  <c r="T143" i="271"/>
  <c r="L149" i="271" s="1"/>
  <c r="R143" i="271"/>
  <c r="P143" i="271"/>
  <c r="L146" i="271" s="1"/>
  <c r="N143" i="271"/>
  <c r="G143" i="271"/>
  <c r="E143" i="271"/>
  <c r="V142" i="271"/>
  <c r="R142" i="271"/>
  <c r="N142" i="271"/>
  <c r="J142" i="271"/>
  <c r="H145" i="271" s="1"/>
  <c r="AJ141" i="271"/>
  <c r="AI141" i="271"/>
  <c r="AG141" i="271"/>
  <c r="AF141" i="271"/>
  <c r="V141" i="271"/>
  <c r="R141" i="271"/>
  <c r="N141" i="271"/>
  <c r="J141" i="271"/>
  <c r="H144" i="271" s="1"/>
  <c r="X140" i="271"/>
  <c r="H152" i="271" s="1"/>
  <c r="V140" i="271"/>
  <c r="T140" i="271"/>
  <c r="H149" i="271" s="1"/>
  <c r="R140" i="271"/>
  <c r="P140" i="271"/>
  <c r="H146" i="271" s="1"/>
  <c r="N140" i="271"/>
  <c r="L140" i="271"/>
  <c r="H143" i="271" s="1"/>
  <c r="J140" i="271"/>
  <c r="U139" i="271"/>
  <c r="Q139" i="271"/>
  <c r="M139" i="271"/>
  <c r="I139" i="271"/>
  <c r="E139" i="271"/>
  <c r="U138" i="271"/>
  <c r="Q138" i="271"/>
  <c r="M138" i="271"/>
  <c r="I138" i="271"/>
  <c r="E138" i="271"/>
  <c r="BL136" i="271"/>
  <c r="BJ136" i="271"/>
  <c r="BK136" i="271" s="1"/>
  <c r="BI136" i="271"/>
  <c r="BH136" i="271"/>
  <c r="BF136" i="271"/>
  <c r="BG136" i="271" s="1"/>
  <c r="BD136" i="271"/>
  <c r="BB136" i="271"/>
  <c r="BC136" i="271" s="1"/>
  <c r="BA136" i="271"/>
  <c r="AZ136" i="271"/>
  <c r="AX136" i="271"/>
  <c r="AY136" i="271" s="1"/>
  <c r="BL135" i="271"/>
  <c r="BJ135" i="271"/>
  <c r="BK135" i="271" s="1"/>
  <c r="BI135" i="271"/>
  <c r="BH135" i="271"/>
  <c r="BF135" i="271"/>
  <c r="BG135" i="271" s="1"/>
  <c r="BD135" i="271"/>
  <c r="BB135" i="271"/>
  <c r="BC135" i="271" s="1"/>
  <c r="BA135" i="271"/>
  <c r="AZ135" i="271"/>
  <c r="AX135" i="271"/>
  <c r="AY135" i="271" s="1"/>
  <c r="BL134" i="271"/>
  <c r="BJ134" i="271"/>
  <c r="BK134" i="271" s="1"/>
  <c r="BH134" i="271"/>
  <c r="BF134" i="271"/>
  <c r="BG134" i="271" s="1"/>
  <c r="BD134" i="271"/>
  <c r="BB134" i="271"/>
  <c r="BC134" i="271" s="1"/>
  <c r="AZ134" i="271"/>
  <c r="AX134" i="271"/>
  <c r="BO133" i="271"/>
  <c r="BM136" i="271" s="1"/>
  <c r="BH133" i="271"/>
  <c r="BF133" i="271"/>
  <c r="BG133" i="271" s="1"/>
  <c r="BE136" i="271" s="1"/>
  <c r="BE133" i="271"/>
  <c r="BD133" i="271"/>
  <c r="BB133" i="271"/>
  <c r="BC133" i="271" s="1"/>
  <c r="AZ133" i="271"/>
  <c r="AX133" i="271"/>
  <c r="AY133" i="271" s="1"/>
  <c r="BO132" i="271"/>
  <c r="BM135" i="271" s="1"/>
  <c r="BH132" i="271"/>
  <c r="BF132" i="271"/>
  <c r="BG132" i="271" s="1"/>
  <c r="BE135" i="271" s="1"/>
  <c r="BE132" i="271"/>
  <c r="BD132" i="271"/>
  <c r="BB132" i="271"/>
  <c r="BC132" i="271" s="1"/>
  <c r="AZ132" i="271"/>
  <c r="AX132" i="271"/>
  <c r="AY132" i="271" s="1"/>
  <c r="BQ131" i="271"/>
  <c r="BM134" i="271" s="1"/>
  <c r="BO131" i="271"/>
  <c r="BH131" i="271"/>
  <c r="BF131" i="271"/>
  <c r="BG131" i="271" s="1"/>
  <c r="BD131" i="271"/>
  <c r="BB131" i="271"/>
  <c r="BC131" i="271" s="1"/>
  <c r="AZ131" i="271"/>
  <c r="AX131" i="271"/>
  <c r="AY131" i="271" s="1"/>
  <c r="BO130" i="271"/>
  <c r="BK130" i="271"/>
  <c r="BI133" i="271" s="1"/>
  <c r="BD130" i="271"/>
  <c r="BB130" i="271"/>
  <c r="BC130" i="271" s="1"/>
  <c r="BA133" i="271" s="1"/>
  <c r="BA130" i="271"/>
  <c r="AZ130" i="271"/>
  <c r="AX130" i="271"/>
  <c r="AY130" i="271" s="1"/>
  <c r="BO129" i="271"/>
  <c r="BK129" i="271"/>
  <c r="BI132" i="271" s="1"/>
  <c r="BD129" i="271"/>
  <c r="BB129" i="271"/>
  <c r="BC129" i="271" s="1"/>
  <c r="BA132" i="271" s="1"/>
  <c r="BA129" i="271"/>
  <c r="AZ129" i="271"/>
  <c r="AX129" i="271"/>
  <c r="AY129" i="271" s="1"/>
  <c r="BQ128" i="271"/>
  <c r="BI134" i="271" s="1"/>
  <c r="BO128" i="271"/>
  <c r="BM128" i="271"/>
  <c r="BI131" i="271" s="1"/>
  <c r="BK128" i="271"/>
  <c r="BD128" i="271"/>
  <c r="BB128" i="271"/>
  <c r="BC128" i="271" s="1"/>
  <c r="AZ128" i="271"/>
  <c r="AX128" i="271"/>
  <c r="BO127" i="271"/>
  <c r="BK127" i="271"/>
  <c r="BG127" i="271"/>
  <c r="BE130" i="271" s="1"/>
  <c r="AZ127" i="271"/>
  <c r="AX127" i="271"/>
  <c r="AY127" i="271" s="1"/>
  <c r="BO126" i="271"/>
  <c r="BK126" i="271"/>
  <c r="BG126" i="271"/>
  <c r="BE129" i="271" s="1"/>
  <c r="AZ126" i="271"/>
  <c r="AX126" i="271"/>
  <c r="AY126" i="271" s="1"/>
  <c r="BQ125" i="271"/>
  <c r="BE134" i="271" s="1"/>
  <c r="BO125" i="271"/>
  <c r="BM125" i="271"/>
  <c r="BE131" i="271" s="1"/>
  <c r="BK125" i="271"/>
  <c r="BI125" i="271"/>
  <c r="BE128" i="271" s="1"/>
  <c r="BG125" i="271"/>
  <c r="AZ125" i="271"/>
  <c r="AX125" i="271"/>
  <c r="AY125" i="271" s="1"/>
  <c r="BO124" i="271"/>
  <c r="BK124" i="271"/>
  <c r="BG124" i="271"/>
  <c r="BC124" i="271"/>
  <c r="BA127" i="271" s="1"/>
  <c r="CC123" i="271"/>
  <c r="CB123" i="271"/>
  <c r="BZ123" i="271"/>
  <c r="BY123" i="271"/>
  <c r="BO123" i="271"/>
  <c r="BK123" i="271"/>
  <c r="BG123" i="271"/>
  <c r="BC123" i="271"/>
  <c r="BA126" i="271" s="1"/>
  <c r="BQ122" i="271"/>
  <c r="BA134" i="271" s="1"/>
  <c r="BO122" i="271"/>
  <c r="BM122" i="271"/>
  <c r="BA131" i="271" s="1"/>
  <c r="BK122" i="271"/>
  <c r="BI122" i="271"/>
  <c r="BA128" i="271" s="1"/>
  <c r="BG122" i="271"/>
  <c r="BE122" i="271"/>
  <c r="BA125" i="271" s="1"/>
  <c r="BC122" i="271"/>
  <c r="BN121" i="271"/>
  <c r="BJ121" i="271"/>
  <c r="BF121" i="271"/>
  <c r="BB121" i="271"/>
  <c r="AX121" i="271"/>
  <c r="BN120" i="271"/>
  <c r="BJ120" i="271"/>
  <c r="BF120" i="271"/>
  <c r="BB120" i="271"/>
  <c r="AX120" i="271"/>
  <c r="S136" i="271"/>
  <c r="Q136" i="271"/>
  <c r="R136" i="271" s="1"/>
  <c r="P136" i="271"/>
  <c r="O136" i="271"/>
  <c r="M136" i="271"/>
  <c r="N136" i="271" s="1"/>
  <c r="K136" i="271"/>
  <c r="I136" i="271"/>
  <c r="J136" i="271" s="1"/>
  <c r="H136" i="271"/>
  <c r="G136" i="271"/>
  <c r="E136" i="271"/>
  <c r="F136" i="271" s="1"/>
  <c r="S135" i="271"/>
  <c r="Q135" i="271"/>
  <c r="R135" i="271" s="1"/>
  <c r="P135" i="271"/>
  <c r="O135" i="271"/>
  <c r="M135" i="271"/>
  <c r="N135" i="271" s="1"/>
  <c r="K135" i="271"/>
  <c r="I135" i="271"/>
  <c r="J135" i="271" s="1"/>
  <c r="H135" i="271"/>
  <c r="G135" i="271"/>
  <c r="E135" i="271"/>
  <c r="F135" i="271" s="1"/>
  <c r="S134" i="271"/>
  <c r="Q134" i="271"/>
  <c r="R134" i="271" s="1"/>
  <c r="O134" i="271"/>
  <c r="M134" i="271"/>
  <c r="N134" i="271" s="1"/>
  <c r="K134" i="271"/>
  <c r="I134" i="271"/>
  <c r="J134" i="271" s="1"/>
  <c r="G134" i="271"/>
  <c r="E134" i="271"/>
  <c r="V133" i="271"/>
  <c r="T136" i="271" s="1"/>
  <c r="O133" i="271"/>
  <c r="M133" i="271"/>
  <c r="N133" i="271" s="1"/>
  <c r="L136" i="271" s="1"/>
  <c r="L133" i="271"/>
  <c r="K133" i="271"/>
  <c r="I133" i="271"/>
  <c r="J133" i="271" s="1"/>
  <c r="G133" i="271"/>
  <c r="E133" i="271"/>
  <c r="F133" i="271" s="1"/>
  <c r="V132" i="271"/>
  <c r="T135" i="271" s="1"/>
  <c r="O132" i="271"/>
  <c r="M132" i="271"/>
  <c r="N132" i="271" s="1"/>
  <c r="L135" i="271" s="1"/>
  <c r="L132" i="271"/>
  <c r="K132" i="271"/>
  <c r="I132" i="271"/>
  <c r="J132" i="271" s="1"/>
  <c r="G132" i="271"/>
  <c r="E132" i="271"/>
  <c r="F132" i="271" s="1"/>
  <c r="X131" i="271"/>
  <c r="T134" i="271" s="1"/>
  <c r="V131" i="271"/>
  <c r="O131" i="271"/>
  <c r="M131" i="271"/>
  <c r="N131" i="271" s="1"/>
  <c r="K131" i="271"/>
  <c r="I131" i="271"/>
  <c r="J131" i="271" s="1"/>
  <c r="G131" i="271"/>
  <c r="E131" i="271"/>
  <c r="F131" i="271" s="1"/>
  <c r="V130" i="271"/>
  <c r="R130" i="271"/>
  <c r="P133" i="271" s="1"/>
  <c r="K130" i="271"/>
  <c r="I130" i="271"/>
  <c r="J130" i="271" s="1"/>
  <c r="H133" i="271" s="1"/>
  <c r="H130" i="271"/>
  <c r="G130" i="271"/>
  <c r="E130" i="271"/>
  <c r="F130" i="271" s="1"/>
  <c r="V129" i="271"/>
  <c r="R129" i="271"/>
  <c r="P132" i="271" s="1"/>
  <c r="K129" i="271"/>
  <c r="I129" i="271"/>
  <c r="J129" i="271" s="1"/>
  <c r="H132" i="271" s="1"/>
  <c r="H129" i="271"/>
  <c r="G129" i="271"/>
  <c r="E129" i="271"/>
  <c r="F129" i="271" s="1"/>
  <c r="X128" i="271"/>
  <c r="P134" i="271" s="1"/>
  <c r="V128" i="271"/>
  <c r="T128" i="271"/>
  <c r="P131" i="271" s="1"/>
  <c r="R128" i="271"/>
  <c r="K128" i="271"/>
  <c r="I128" i="271"/>
  <c r="J128" i="271" s="1"/>
  <c r="G128" i="271"/>
  <c r="E128" i="271"/>
  <c r="F128" i="271" s="1"/>
  <c r="V127" i="271"/>
  <c r="R127" i="271"/>
  <c r="N127" i="271"/>
  <c r="L130" i="271" s="1"/>
  <c r="G127" i="271"/>
  <c r="E127" i="271"/>
  <c r="F127" i="271" s="1"/>
  <c r="V126" i="271"/>
  <c r="R126" i="271"/>
  <c r="N126" i="271"/>
  <c r="L129" i="271" s="1"/>
  <c r="G126" i="271"/>
  <c r="E126" i="271"/>
  <c r="F126" i="271" s="1"/>
  <c r="X125" i="271"/>
  <c r="L134" i="271" s="1"/>
  <c r="V125" i="271"/>
  <c r="T125" i="271"/>
  <c r="L131" i="271" s="1"/>
  <c r="R125" i="271"/>
  <c r="P125" i="271"/>
  <c r="L128" i="271" s="1"/>
  <c r="N125" i="271"/>
  <c r="E125" i="271"/>
  <c r="V124" i="271"/>
  <c r="R124" i="271"/>
  <c r="N124" i="271"/>
  <c r="J124" i="271"/>
  <c r="H127" i="271" s="1"/>
  <c r="AJ123" i="271"/>
  <c r="AI123" i="271"/>
  <c r="AG123" i="271"/>
  <c r="AF123" i="271"/>
  <c r="V123" i="271"/>
  <c r="R123" i="271"/>
  <c r="N123" i="271"/>
  <c r="J123" i="271"/>
  <c r="H126" i="271" s="1"/>
  <c r="X122" i="271"/>
  <c r="H134" i="271" s="1"/>
  <c r="V122" i="271"/>
  <c r="T122" i="271"/>
  <c r="H131" i="271" s="1"/>
  <c r="R122" i="271"/>
  <c r="P122" i="271"/>
  <c r="H128" i="271" s="1"/>
  <c r="N122" i="271"/>
  <c r="L122" i="271"/>
  <c r="H125" i="271" s="1"/>
  <c r="J122" i="271"/>
  <c r="U121" i="271"/>
  <c r="Q121" i="271"/>
  <c r="M121" i="271"/>
  <c r="I121" i="271"/>
  <c r="E121" i="271"/>
  <c r="U120" i="271"/>
  <c r="Q120" i="271"/>
  <c r="M120" i="271"/>
  <c r="I120" i="271"/>
  <c r="E120" i="271"/>
  <c r="W113" i="271"/>
  <c r="U113" i="271"/>
  <c r="V113" i="271" s="1"/>
  <c r="S113" i="271"/>
  <c r="Q113" i="271"/>
  <c r="R113" i="271" s="1"/>
  <c r="P113" i="271"/>
  <c r="O113" i="271"/>
  <c r="M113" i="271"/>
  <c r="N113" i="271" s="1"/>
  <c r="K113" i="271"/>
  <c r="I113" i="271"/>
  <c r="J113" i="271" s="1"/>
  <c r="H113" i="271"/>
  <c r="G113" i="271"/>
  <c r="E113" i="271"/>
  <c r="F113" i="271" s="1"/>
  <c r="W112" i="271"/>
  <c r="U112" i="271"/>
  <c r="V112" i="271" s="1"/>
  <c r="S112" i="271"/>
  <c r="Q112" i="271"/>
  <c r="R112" i="271" s="1"/>
  <c r="P112" i="271"/>
  <c r="O112" i="271"/>
  <c r="M112" i="271"/>
  <c r="N112" i="271" s="1"/>
  <c r="K112" i="271"/>
  <c r="I112" i="271"/>
  <c r="J112" i="271" s="1"/>
  <c r="H112" i="271"/>
  <c r="G112" i="271"/>
  <c r="E112" i="271"/>
  <c r="F112" i="271" s="1"/>
  <c r="W111" i="271"/>
  <c r="U111" i="271"/>
  <c r="V111" i="271" s="1"/>
  <c r="S111" i="271"/>
  <c r="Q111" i="271"/>
  <c r="R111" i="271" s="1"/>
  <c r="O111" i="271"/>
  <c r="M111" i="271"/>
  <c r="N111" i="271" s="1"/>
  <c r="K111" i="271"/>
  <c r="I111" i="271"/>
  <c r="J111" i="271" s="1"/>
  <c r="G111" i="271"/>
  <c r="E111" i="271"/>
  <c r="F111" i="271" s="1"/>
  <c r="Z110" i="271"/>
  <c r="S110" i="271"/>
  <c r="Q110" i="271"/>
  <c r="R110" i="271" s="1"/>
  <c r="O110" i="271"/>
  <c r="M110" i="271"/>
  <c r="N110" i="271" s="1"/>
  <c r="K110" i="271"/>
  <c r="I110" i="271"/>
  <c r="J110" i="271" s="1"/>
  <c r="G110" i="271"/>
  <c r="E110" i="271"/>
  <c r="F110" i="271" s="1"/>
  <c r="Z109" i="271"/>
  <c r="S109" i="271"/>
  <c r="Q109" i="271"/>
  <c r="R109" i="271" s="1"/>
  <c r="O109" i="271"/>
  <c r="M109" i="271"/>
  <c r="N109" i="271" s="1"/>
  <c r="K109" i="271"/>
  <c r="I109" i="271"/>
  <c r="J109" i="271" s="1"/>
  <c r="G109" i="271"/>
  <c r="E109" i="271"/>
  <c r="F109" i="271" s="1"/>
  <c r="AB108" i="271"/>
  <c r="X111" i="271" s="1"/>
  <c r="Z108" i="271"/>
  <c r="S108" i="271"/>
  <c r="Q108" i="271"/>
  <c r="R108" i="271" s="1"/>
  <c r="O108" i="271"/>
  <c r="M108" i="271"/>
  <c r="N108" i="271" s="1"/>
  <c r="K108" i="271"/>
  <c r="I108" i="271"/>
  <c r="G108" i="271"/>
  <c r="E108" i="271"/>
  <c r="Z107" i="271"/>
  <c r="X113" i="271" s="1"/>
  <c r="V107" i="271"/>
  <c r="T113" i="271" s="1"/>
  <c r="O107" i="271"/>
  <c r="M107" i="271"/>
  <c r="N107" i="271" s="1"/>
  <c r="L113" i="271" s="1"/>
  <c r="L107" i="271"/>
  <c r="K107" i="271"/>
  <c r="I107" i="271"/>
  <c r="J107" i="271" s="1"/>
  <c r="G107" i="271"/>
  <c r="E107" i="271"/>
  <c r="F107" i="271" s="1"/>
  <c r="Z106" i="271"/>
  <c r="X112" i="271" s="1"/>
  <c r="V106" i="271"/>
  <c r="T112" i="271" s="1"/>
  <c r="O106" i="271"/>
  <c r="M106" i="271"/>
  <c r="N106" i="271" s="1"/>
  <c r="L112" i="271" s="1"/>
  <c r="L106" i="271"/>
  <c r="K106" i="271"/>
  <c r="I106" i="271"/>
  <c r="J106" i="271" s="1"/>
  <c r="G106" i="271"/>
  <c r="E106" i="271"/>
  <c r="F106" i="271" s="1"/>
  <c r="AB105" i="271"/>
  <c r="T111" i="271" s="1"/>
  <c r="Z105" i="271"/>
  <c r="X105" i="271"/>
  <c r="T108" i="271" s="1"/>
  <c r="V105" i="271"/>
  <c r="O105" i="271"/>
  <c r="M105" i="271"/>
  <c r="N105" i="271" s="1"/>
  <c r="K105" i="271"/>
  <c r="I105" i="271"/>
  <c r="J105" i="271" s="1"/>
  <c r="G105" i="271"/>
  <c r="E105" i="271"/>
  <c r="Z104" i="271"/>
  <c r="V104" i="271"/>
  <c r="R104" i="271"/>
  <c r="P107" i="271" s="1"/>
  <c r="K104" i="271"/>
  <c r="I104" i="271"/>
  <c r="J104" i="271" s="1"/>
  <c r="H107" i="271" s="1"/>
  <c r="H104" i="271"/>
  <c r="G104" i="271"/>
  <c r="E104" i="271"/>
  <c r="F104" i="271" s="1"/>
  <c r="Z103" i="271"/>
  <c r="V103" i="271"/>
  <c r="R103" i="271"/>
  <c r="P106" i="271" s="1"/>
  <c r="K103" i="271"/>
  <c r="I103" i="271"/>
  <c r="J103" i="271" s="1"/>
  <c r="H106" i="271" s="1"/>
  <c r="H103" i="271"/>
  <c r="G103" i="271"/>
  <c r="E103" i="271"/>
  <c r="F103" i="271" s="1"/>
  <c r="AB102" i="271"/>
  <c r="P111" i="271" s="1"/>
  <c r="Z102" i="271"/>
  <c r="X102" i="271"/>
  <c r="P108" i="271" s="1"/>
  <c r="V102" i="271"/>
  <c r="T102" i="271"/>
  <c r="P105" i="271" s="1"/>
  <c r="R102" i="271"/>
  <c r="K102" i="271"/>
  <c r="I102" i="271"/>
  <c r="J102" i="271" s="1"/>
  <c r="G102" i="271"/>
  <c r="E102" i="271"/>
  <c r="Z101" i="271"/>
  <c r="V101" i="271"/>
  <c r="R101" i="271"/>
  <c r="N101" i="271"/>
  <c r="L104" i="271" s="1"/>
  <c r="G101" i="271"/>
  <c r="E101" i="271"/>
  <c r="F101" i="271" s="1"/>
  <c r="Z100" i="271"/>
  <c r="V100" i="271"/>
  <c r="R100" i="271"/>
  <c r="N100" i="271"/>
  <c r="L103" i="271" s="1"/>
  <c r="G100" i="271"/>
  <c r="E100" i="271"/>
  <c r="F100" i="271" s="1"/>
  <c r="AB99" i="271"/>
  <c r="L111" i="271" s="1"/>
  <c r="Z99" i="271"/>
  <c r="X99" i="271"/>
  <c r="L108" i="271" s="1"/>
  <c r="V99" i="271"/>
  <c r="T99" i="271"/>
  <c r="L105" i="271" s="1"/>
  <c r="R99" i="271"/>
  <c r="P99" i="271"/>
  <c r="L102" i="271" s="1"/>
  <c r="N99" i="271"/>
  <c r="G99" i="271"/>
  <c r="E99" i="271"/>
  <c r="Z98" i="271"/>
  <c r="V98" i="271"/>
  <c r="R98" i="271"/>
  <c r="N98" i="271"/>
  <c r="J98" i="271"/>
  <c r="H101" i="271" s="1"/>
  <c r="AN97" i="271"/>
  <c r="AM97" i="271"/>
  <c r="AK97" i="271"/>
  <c r="AJ97" i="271"/>
  <c r="Z97" i="271"/>
  <c r="V97" i="271"/>
  <c r="R97" i="271"/>
  <c r="N97" i="271"/>
  <c r="J97" i="271"/>
  <c r="H100" i="271" s="1"/>
  <c r="AB96" i="271"/>
  <c r="H111" i="271" s="1"/>
  <c r="Z96" i="271"/>
  <c r="X96" i="271"/>
  <c r="H108" i="271" s="1"/>
  <c r="V96" i="271"/>
  <c r="T96" i="271"/>
  <c r="H105" i="271" s="1"/>
  <c r="R96" i="271"/>
  <c r="P96" i="271"/>
  <c r="H102" i="271" s="1"/>
  <c r="N96" i="271"/>
  <c r="L96" i="271"/>
  <c r="H99" i="271" s="1"/>
  <c r="J96" i="271"/>
  <c r="Y95" i="271"/>
  <c r="U95" i="271"/>
  <c r="Q95" i="271"/>
  <c r="M95" i="271"/>
  <c r="I95" i="271"/>
  <c r="E95" i="271"/>
  <c r="Y94" i="271"/>
  <c r="U94" i="271"/>
  <c r="Q94" i="271"/>
  <c r="M94" i="271"/>
  <c r="I94" i="271"/>
  <c r="E94" i="271"/>
  <c r="W62" i="271"/>
  <c r="U62" i="271"/>
  <c r="V62" i="271" s="1"/>
  <c r="S62" i="271"/>
  <c r="Q62" i="271"/>
  <c r="R62" i="271" s="1"/>
  <c r="P62" i="271"/>
  <c r="O62" i="271"/>
  <c r="M62" i="271"/>
  <c r="N62" i="271" s="1"/>
  <c r="K62" i="271"/>
  <c r="I62" i="271"/>
  <c r="J62" i="271" s="1"/>
  <c r="H62" i="271"/>
  <c r="G62" i="271"/>
  <c r="E62" i="271"/>
  <c r="F62" i="271" s="1"/>
  <c r="W61" i="271"/>
  <c r="U61" i="271"/>
  <c r="V61" i="271" s="1"/>
  <c r="S61" i="271"/>
  <c r="Q61" i="271"/>
  <c r="R61" i="271" s="1"/>
  <c r="P61" i="271"/>
  <c r="O61" i="271"/>
  <c r="M61" i="271"/>
  <c r="N61" i="271" s="1"/>
  <c r="K61" i="271"/>
  <c r="I61" i="271"/>
  <c r="J61" i="271" s="1"/>
  <c r="H61" i="271"/>
  <c r="G61" i="271"/>
  <c r="E61" i="271"/>
  <c r="F61" i="271" s="1"/>
  <c r="W60" i="271"/>
  <c r="U60" i="271"/>
  <c r="V60" i="271" s="1"/>
  <c r="S60" i="271"/>
  <c r="Q60" i="271"/>
  <c r="R60" i="271" s="1"/>
  <c r="O60" i="271"/>
  <c r="M60" i="271"/>
  <c r="N60" i="271" s="1"/>
  <c r="K60" i="271"/>
  <c r="I60" i="271"/>
  <c r="J60" i="271" s="1"/>
  <c r="G60" i="271"/>
  <c r="E60" i="271"/>
  <c r="Z59" i="271"/>
  <c r="S59" i="271"/>
  <c r="Q59" i="271"/>
  <c r="R59" i="271" s="1"/>
  <c r="O59" i="271"/>
  <c r="M59" i="271"/>
  <c r="N59" i="271" s="1"/>
  <c r="K59" i="271"/>
  <c r="I59" i="271"/>
  <c r="J59" i="271" s="1"/>
  <c r="G59" i="271"/>
  <c r="E59" i="271"/>
  <c r="F59" i="271" s="1"/>
  <c r="Z58" i="271"/>
  <c r="S58" i="271"/>
  <c r="Q58" i="271"/>
  <c r="R58" i="271" s="1"/>
  <c r="O58" i="271"/>
  <c r="M58" i="271"/>
  <c r="N58" i="271" s="1"/>
  <c r="K58" i="271"/>
  <c r="I58" i="271"/>
  <c r="J58" i="271" s="1"/>
  <c r="G58" i="271"/>
  <c r="E58" i="271"/>
  <c r="F58" i="271" s="1"/>
  <c r="AB57" i="271"/>
  <c r="X60" i="271" s="1"/>
  <c r="Z57" i="271"/>
  <c r="S57" i="271"/>
  <c r="Q57" i="271"/>
  <c r="R57" i="271" s="1"/>
  <c r="O57" i="271"/>
  <c r="M57" i="271"/>
  <c r="N57" i="271" s="1"/>
  <c r="K57" i="271"/>
  <c r="I57" i="271"/>
  <c r="G57" i="271"/>
  <c r="E57" i="271"/>
  <c r="Z56" i="271"/>
  <c r="X62" i="271" s="1"/>
  <c r="V56" i="271"/>
  <c r="T62" i="271" s="1"/>
  <c r="O56" i="271"/>
  <c r="M56" i="271"/>
  <c r="N56" i="271" s="1"/>
  <c r="L62" i="271" s="1"/>
  <c r="L56" i="271"/>
  <c r="K56" i="271"/>
  <c r="I56" i="271"/>
  <c r="J56" i="271" s="1"/>
  <c r="G56" i="271"/>
  <c r="E56" i="271"/>
  <c r="F56" i="271" s="1"/>
  <c r="Z55" i="271"/>
  <c r="X61" i="271" s="1"/>
  <c r="V55" i="271"/>
  <c r="T61" i="271" s="1"/>
  <c r="O55" i="271"/>
  <c r="M55" i="271"/>
  <c r="N55" i="271" s="1"/>
  <c r="L61" i="271" s="1"/>
  <c r="L55" i="271"/>
  <c r="K55" i="271"/>
  <c r="I55" i="271"/>
  <c r="J55" i="271" s="1"/>
  <c r="G55" i="271"/>
  <c r="E55" i="271"/>
  <c r="F55" i="271" s="1"/>
  <c r="AB54" i="271"/>
  <c r="T60" i="271" s="1"/>
  <c r="Z54" i="271"/>
  <c r="X54" i="271"/>
  <c r="T57" i="271" s="1"/>
  <c r="V54" i="271"/>
  <c r="O54" i="271"/>
  <c r="M54" i="271"/>
  <c r="N54" i="271" s="1"/>
  <c r="K54" i="271"/>
  <c r="I54" i="271"/>
  <c r="J54" i="271" s="1"/>
  <c r="G54" i="271"/>
  <c r="E54" i="271"/>
  <c r="Z53" i="271"/>
  <c r="V53" i="271"/>
  <c r="R53" i="271"/>
  <c r="P56" i="271" s="1"/>
  <c r="K53" i="271"/>
  <c r="I53" i="271"/>
  <c r="J53" i="271" s="1"/>
  <c r="H56" i="271" s="1"/>
  <c r="H53" i="271"/>
  <c r="G53" i="271"/>
  <c r="E53" i="271"/>
  <c r="F53" i="271" s="1"/>
  <c r="Z52" i="271"/>
  <c r="V52" i="271"/>
  <c r="R52" i="271"/>
  <c r="P55" i="271" s="1"/>
  <c r="K52" i="271"/>
  <c r="I52" i="271"/>
  <c r="J52" i="271" s="1"/>
  <c r="H55" i="271" s="1"/>
  <c r="H52" i="271"/>
  <c r="G52" i="271"/>
  <c r="E52" i="271"/>
  <c r="F52" i="271" s="1"/>
  <c r="AB51" i="271"/>
  <c r="P60" i="271" s="1"/>
  <c r="Z51" i="271"/>
  <c r="X51" i="271"/>
  <c r="P57" i="271" s="1"/>
  <c r="V51" i="271"/>
  <c r="T51" i="271"/>
  <c r="P54" i="271" s="1"/>
  <c r="R51" i="271"/>
  <c r="K51" i="271"/>
  <c r="I51" i="271"/>
  <c r="J51" i="271" s="1"/>
  <c r="G51" i="271"/>
  <c r="E51" i="271"/>
  <c r="Z50" i="271"/>
  <c r="V50" i="271"/>
  <c r="R50" i="271"/>
  <c r="N50" i="271"/>
  <c r="L53" i="271" s="1"/>
  <c r="G50" i="271"/>
  <c r="E50" i="271"/>
  <c r="F50" i="271" s="1"/>
  <c r="Z49" i="271"/>
  <c r="V49" i="271"/>
  <c r="R49" i="271"/>
  <c r="N49" i="271"/>
  <c r="L52" i="271" s="1"/>
  <c r="G49" i="271"/>
  <c r="E49" i="271"/>
  <c r="F49" i="271" s="1"/>
  <c r="AB48" i="271"/>
  <c r="L60" i="271" s="1"/>
  <c r="Z48" i="271"/>
  <c r="X48" i="271"/>
  <c r="L57" i="271" s="1"/>
  <c r="V48" i="271"/>
  <c r="T48" i="271"/>
  <c r="L54" i="271" s="1"/>
  <c r="R48" i="271"/>
  <c r="P48" i="271"/>
  <c r="L51" i="271" s="1"/>
  <c r="N48" i="271"/>
  <c r="G48" i="271"/>
  <c r="E48" i="271"/>
  <c r="Z47" i="271"/>
  <c r="V47" i="271"/>
  <c r="R47" i="271"/>
  <c r="N47" i="271"/>
  <c r="J47" i="271"/>
  <c r="H50" i="271" s="1"/>
  <c r="AN46" i="271"/>
  <c r="AM46" i="271"/>
  <c r="AK46" i="271"/>
  <c r="AJ46" i="271"/>
  <c r="Z46" i="271"/>
  <c r="V46" i="271"/>
  <c r="R46" i="271"/>
  <c r="N46" i="271"/>
  <c r="J46" i="271"/>
  <c r="H49" i="271" s="1"/>
  <c r="AB45" i="271"/>
  <c r="H60" i="271" s="1"/>
  <c r="Z45" i="271"/>
  <c r="X45" i="271"/>
  <c r="H57" i="271" s="1"/>
  <c r="V45" i="271"/>
  <c r="T45" i="271"/>
  <c r="H54" i="271" s="1"/>
  <c r="R45" i="271"/>
  <c r="P45" i="271"/>
  <c r="H51" i="271" s="1"/>
  <c r="N45" i="271"/>
  <c r="L45" i="271"/>
  <c r="H48" i="271" s="1"/>
  <c r="J45" i="271"/>
  <c r="Y44" i="271"/>
  <c r="U44" i="271"/>
  <c r="Q44" i="271"/>
  <c r="M44" i="271"/>
  <c r="I44" i="271"/>
  <c r="E44" i="271"/>
  <c r="Y43" i="271"/>
  <c r="U43" i="271"/>
  <c r="Q43" i="271"/>
  <c r="M43" i="271"/>
  <c r="I43" i="271"/>
  <c r="E43" i="271"/>
  <c r="BW83" i="271" l="1"/>
  <c r="BT80" i="271"/>
  <c r="BW86" i="271"/>
  <c r="BW80" i="271"/>
  <c r="BQ86" i="271"/>
  <c r="BM87" i="271" s="1"/>
  <c r="BP86" i="271"/>
  <c r="BK87" i="271" s="1"/>
  <c r="BT86" i="271"/>
  <c r="B5" i="271"/>
  <c r="B17" i="271"/>
  <c r="Z17" i="271"/>
  <c r="BG8" i="271"/>
  <c r="AQ8" i="271"/>
  <c r="B18" i="271"/>
  <c r="Z18" i="271"/>
  <c r="BG9" i="271"/>
  <c r="J13" i="271"/>
  <c r="AQ13" i="271"/>
  <c r="B8" i="271"/>
  <c r="Z4" i="271"/>
  <c r="AQ5" i="271"/>
  <c r="J14" i="271"/>
  <c r="AQ14" i="271"/>
  <c r="B9" i="271"/>
  <c r="Z5" i="271"/>
  <c r="J17" i="271"/>
  <c r="AQ17" i="271"/>
  <c r="J4" i="271"/>
  <c r="Z8" i="271"/>
  <c r="AQ9" i="271"/>
  <c r="J18" i="271"/>
  <c r="AQ18" i="271"/>
  <c r="J5" i="271"/>
  <c r="Z9" i="271"/>
  <c r="B13" i="271"/>
  <c r="Z13" i="271"/>
  <c r="BG4" i="271"/>
  <c r="B4" i="271"/>
  <c r="J8" i="271"/>
  <c r="AQ4" i="271"/>
  <c r="B14" i="271"/>
  <c r="Z14" i="271"/>
  <c r="BG5" i="271"/>
  <c r="CC240" i="271"/>
  <c r="CC243" i="271"/>
  <c r="CC249" i="271"/>
  <c r="CB243" i="271"/>
  <c r="CA237" i="271"/>
  <c r="CD237" i="271"/>
  <c r="BZ249" i="271"/>
  <c r="AY242" i="271"/>
  <c r="BX243" i="271" s="1"/>
  <c r="BT244" i="271" s="1"/>
  <c r="BZ243" i="271"/>
  <c r="BY246" i="271"/>
  <c r="CB240" i="271"/>
  <c r="BX237" i="271"/>
  <c r="BT238" i="271" s="1"/>
  <c r="CC246" i="271"/>
  <c r="BW240" i="271"/>
  <c r="BR241" i="271" s="1"/>
  <c r="CC212" i="271"/>
  <c r="BW246" i="271"/>
  <c r="BR247" i="271" s="1"/>
  <c r="BX246" i="271"/>
  <c r="BT247" i="271" s="1"/>
  <c r="BY249" i="271"/>
  <c r="BW237" i="271"/>
  <c r="BR238" i="271" s="1"/>
  <c r="BX240" i="271"/>
  <c r="BT241" i="271" s="1"/>
  <c r="BY243" i="271"/>
  <c r="BZ246" i="271"/>
  <c r="BY240" i="271"/>
  <c r="CB249" i="271"/>
  <c r="BZ240" i="271"/>
  <c r="CB246" i="271"/>
  <c r="AY248" i="271"/>
  <c r="BX249" i="271" s="1"/>
  <c r="BT250" i="271" s="1"/>
  <c r="CA209" i="271"/>
  <c r="BY218" i="271"/>
  <c r="CB212" i="271"/>
  <c r="CD209" i="271"/>
  <c r="CB215" i="271"/>
  <c r="BZ221" i="271"/>
  <c r="AY215" i="271"/>
  <c r="CC215" i="271"/>
  <c r="CB218" i="271"/>
  <c r="AY211" i="271"/>
  <c r="BW212" i="271" s="1"/>
  <c r="BR213" i="271" s="1"/>
  <c r="AY217" i="271"/>
  <c r="BW218" i="271" s="1"/>
  <c r="BR219" i="271" s="1"/>
  <c r="BX209" i="271"/>
  <c r="BT210" i="271" s="1"/>
  <c r="CC218" i="271"/>
  <c r="BZ215" i="271"/>
  <c r="CC221" i="271"/>
  <c r="BY221" i="271"/>
  <c r="BW209" i="271"/>
  <c r="BR210" i="271" s="1"/>
  <c r="BY215" i="271"/>
  <c r="BZ218" i="271"/>
  <c r="BY212" i="271"/>
  <c r="AY214" i="271"/>
  <c r="CB221" i="271"/>
  <c r="BZ212" i="271"/>
  <c r="AY220" i="271"/>
  <c r="BW221" i="271" s="1"/>
  <c r="BR222" i="271" s="1"/>
  <c r="AK123" i="271"/>
  <c r="CA123" i="271"/>
  <c r="AH123" i="271"/>
  <c r="AK209" i="271"/>
  <c r="AJ212" i="271"/>
  <c r="CC126" i="271"/>
  <c r="AI240" i="271"/>
  <c r="AG184" i="271"/>
  <c r="CD123" i="271"/>
  <c r="AL46" i="271"/>
  <c r="AM103" i="271"/>
  <c r="AH237" i="271"/>
  <c r="AO97" i="271"/>
  <c r="AB83" i="271"/>
  <c r="AI126" i="271"/>
  <c r="AJ144" i="271"/>
  <c r="AG164" i="271"/>
  <c r="AF190" i="271"/>
  <c r="AG153" i="271"/>
  <c r="AM100" i="271"/>
  <c r="BY132" i="271"/>
  <c r="BZ135" i="271"/>
  <c r="AJ240" i="271"/>
  <c r="AC80" i="271"/>
  <c r="AF187" i="271"/>
  <c r="AF86" i="271"/>
  <c r="AH141" i="271"/>
  <c r="AH209" i="271"/>
  <c r="AI215" i="271"/>
  <c r="AB170" i="271"/>
  <c r="AI46" i="271"/>
  <c r="AE47" i="271" s="1"/>
  <c r="AJ126" i="271"/>
  <c r="AK141" i="271"/>
  <c r="AF218" i="271"/>
  <c r="AJ243" i="271"/>
  <c r="Z164" i="271"/>
  <c r="U165" i="271" s="1"/>
  <c r="Z184" i="271"/>
  <c r="U185" i="271" s="1"/>
  <c r="AG221" i="271"/>
  <c r="AF83" i="271"/>
  <c r="AD164" i="271"/>
  <c r="AE173" i="271"/>
  <c r="AD184" i="271"/>
  <c r="AK55" i="271"/>
  <c r="AN112" i="271"/>
  <c r="AG129" i="271"/>
  <c r="CB129" i="271"/>
  <c r="AI144" i="271"/>
  <c r="AJ147" i="271"/>
  <c r="AJ150" i="271"/>
  <c r="AF246" i="271"/>
  <c r="AB167" i="271"/>
  <c r="AE187" i="271"/>
  <c r="AN58" i="271"/>
  <c r="AK106" i="271"/>
  <c r="F54" i="271"/>
  <c r="AH55" i="271" s="1"/>
  <c r="AC56" i="271" s="1"/>
  <c r="AL97" i="271"/>
  <c r="AN106" i="271"/>
  <c r="AK109" i="271"/>
  <c r="F143" i="271"/>
  <c r="AD144" i="271" s="1"/>
  <c r="Y145" i="271" s="1"/>
  <c r="AG77" i="271"/>
  <c r="AC83" i="271"/>
  <c r="F166" i="271"/>
  <c r="AA167" i="271" s="1"/>
  <c r="W168" i="271" s="1"/>
  <c r="AF173" i="271"/>
  <c r="AF150" i="271"/>
  <c r="AN103" i="271"/>
  <c r="AM109" i="271"/>
  <c r="AJ129" i="271"/>
  <c r="AJ132" i="271"/>
  <c r="AJ135" i="271"/>
  <c r="AI212" i="271"/>
  <c r="AJ215" i="271"/>
  <c r="AI218" i="271"/>
  <c r="AJ221" i="271"/>
  <c r="AE237" i="271"/>
  <c r="AA238" i="271" s="1"/>
  <c r="AK237" i="271"/>
  <c r="AG243" i="271"/>
  <c r="AE80" i="271"/>
  <c r="AF170" i="271"/>
  <c r="AB187" i="271"/>
  <c r="AE193" i="271"/>
  <c r="AC167" i="271"/>
  <c r="AM52" i="271"/>
  <c r="F99" i="271"/>
  <c r="AH100" i="271" s="1"/>
  <c r="AC101" i="271" s="1"/>
  <c r="AO46" i="271"/>
  <c r="AN49" i="271"/>
  <c r="AN52" i="271"/>
  <c r="AK58" i="271"/>
  <c r="AM61" i="271"/>
  <c r="AN61" i="271"/>
  <c r="AN100" i="271"/>
  <c r="CB126" i="271"/>
  <c r="CC129" i="271"/>
  <c r="CC132" i="271"/>
  <c r="AI147" i="271"/>
  <c r="F211" i="271"/>
  <c r="AE212" i="271" s="1"/>
  <c r="AA213" i="271" s="1"/>
  <c r="F217" i="271"/>
  <c r="AD218" i="271" s="1"/>
  <c r="Y219" i="271" s="1"/>
  <c r="AF249" i="271"/>
  <c r="AF80" i="271"/>
  <c r="F186" i="271"/>
  <c r="AA187" i="271" s="1"/>
  <c r="W188" i="271" s="1"/>
  <c r="AM112" i="271"/>
  <c r="AN109" i="271"/>
  <c r="CC135" i="271"/>
  <c r="AJ153" i="271"/>
  <c r="AE209" i="271"/>
  <c r="AA210" i="271" s="1"/>
  <c r="AJ218" i="271"/>
  <c r="AI243" i="271"/>
  <c r="Z77" i="271"/>
  <c r="U78" i="271" s="1"/>
  <c r="AB80" i="271"/>
  <c r="AE167" i="271"/>
  <c r="AC187" i="271"/>
  <c r="AF193" i="271"/>
  <c r="AE141" i="271"/>
  <c r="AA142" i="271" s="1"/>
  <c r="AJ49" i="271"/>
  <c r="AM58" i="271"/>
  <c r="AI97" i="271"/>
  <c r="AE98" i="271" s="1"/>
  <c r="AJ100" i="271"/>
  <c r="AD123" i="271"/>
  <c r="Y124" i="271" s="1"/>
  <c r="AI129" i="271"/>
  <c r="BX123" i="271"/>
  <c r="BT124" i="271" s="1"/>
  <c r="F243" i="271"/>
  <c r="AJ246" i="271"/>
  <c r="AD77" i="271"/>
  <c r="AE86" i="271"/>
  <c r="AB190" i="271"/>
  <c r="Z190" i="271"/>
  <c r="U191" i="271" s="1"/>
  <c r="AA190" i="271"/>
  <c r="W191" i="271" s="1"/>
  <c r="AA184" i="271"/>
  <c r="W185" i="271" s="1"/>
  <c r="AC190" i="271"/>
  <c r="F192" i="271"/>
  <c r="Z193" i="271" s="1"/>
  <c r="U194" i="271" s="1"/>
  <c r="AE190" i="271"/>
  <c r="AB193" i="271"/>
  <c r="AC193" i="271"/>
  <c r="Z170" i="271"/>
  <c r="U171" i="271" s="1"/>
  <c r="AA170" i="271"/>
  <c r="W171" i="271" s="1"/>
  <c r="AA164" i="271"/>
  <c r="W165" i="271" s="1"/>
  <c r="AF167" i="271"/>
  <c r="AC170" i="271"/>
  <c r="F172" i="271"/>
  <c r="Z173" i="271" s="1"/>
  <c r="U174" i="271" s="1"/>
  <c r="AE170" i="271"/>
  <c r="AB173" i="271"/>
  <c r="AC173" i="271"/>
  <c r="Z83" i="271"/>
  <c r="U84" i="271" s="1"/>
  <c r="AA83" i="271"/>
  <c r="W84" i="271" s="1"/>
  <c r="AA77" i="271"/>
  <c r="W78" i="271" s="1"/>
  <c r="F85" i="271"/>
  <c r="Z86" i="271" s="1"/>
  <c r="U87" i="271" s="1"/>
  <c r="Z80" i="271"/>
  <c r="U81" i="271" s="1"/>
  <c r="AE83" i="271"/>
  <c r="AB86" i="271"/>
  <c r="AA80" i="271"/>
  <c r="W81" i="271" s="1"/>
  <c r="AC86" i="271"/>
  <c r="AD237" i="271"/>
  <c r="Y238" i="271" s="1"/>
  <c r="AF243" i="271"/>
  <c r="AG246" i="271"/>
  <c r="AF240" i="271"/>
  <c r="F242" i="271"/>
  <c r="AI249" i="271"/>
  <c r="F239" i="271"/>
  <c r="AD240" i="271" s="1"/>
  <c r="Y241" i="271" s="1"/>
  <c r="J245" i="271"/>
  <c r="AE246" i="271" s="1"/>
  <c r="AA247" i="271" s="1"/>
  <c r="AG249" i="271"/>
  <c r="AG240" i="271"/>
  <c r="AI246" i="271"/>
  <c r="AJ249" i="271"/>
  <c r="F248" i="271"/>
  <c r="AE249" i="271" s="1"/>
  <c r="AA250" i="271" s="1"/>
  <c r="AF221" i="271"/>
  <c r="AD209" i="271"/>
  <c r="Y210" i="271" s="1"/>
  <c r="AF215" i="271"/>
  <c r="AG218" i="271"/>
  <c r="AF212" i="271"/>
  <c r="F214" i="271"/>
  <c r="AG215" i="271"/>
  <c r="AI221" i="271"/>
  <c r="AG212" i="271"/>
  <c r="F220" i="271"/>
  <c r="AE221" i="271" s="1"/>
  <c r="AA222" i="271" s="1"/>
  <c r="AD150" i="271"/>
  <c r="Y151" i="271" s="1"/>
  <c r="AE150" i="271"/>
  <c r="AA151" i="271" s="1"/>
  <c r="AF153" i="271"/>
  <c r="AF147" i="271"/>
  <c r="AG150" i="271"/>
  <c r="AD141" i="271"/>
  <c r="Y142" i="271" s="1"/>
  <c r="AF144" i="271"/>
  <c r="F146" i="271"/>
  <c r="AG147" i="271"/>
  <c r="AI153" i="271"/>
  <c r="AG144" i="271"/>
  <c r="AI150" i="271"/>
  <c r="F152" i="271"/>
  <c r="AD153" i="271" s="1"/>
  <c r="Y154" i="271" s="1"/>
  <c r="BW132" i="271"/>
  <c r="BR133" i="271" s="1"/>
  <c r="BX132" i="271"/>
  <c r="BT133" i="271" s="1"/>
  <c r="BW126" i="271"/>
  <c r="BR127" i="271" s="1"/>
  <c r="BY135" i="271"/>
  <c r="BW123" i="271"/>
  <c r="BR124" i="271" s="1"/>
  <c r="BX126" i="271"/>
  <c r="BT127" i="271" s="1"/>
  <c r="BY129" i="271"/>
  <c r="BZ132" i="271"/>
  <c r="BY126" i="271"/>
  <c r="AY128" i="271"/>
  <c r="BZ129" i="271"/>
  <c r="CB135" i="271"/>
  <c r="BZ126" i="271"/>
  <c r="CB132" i="271"/>
  <c r="AY134" i="271"/>
  <c r="BW135" i="271" s="1"/>
  <c r="BR136" i="271" s="1"/>
  <c r="AD132" i="271"/>
  <c r="Y133" i="271" s="1"/>
  <c r="AE132" i="271"/>
  <c r="AA133" i="271" s="1"/>
  <c r="AD129" i="271"/>
  <c r="Y130" i="271" s="1"/>
  <c r="AE129" i="271"/>
  <c r="AA130" i="271" s="1"/>
  <c r="AF135" i="271"/>
  <c r="AF132" i="271"/>
  <c r="AG135" i="271"/>
  <c r="F125" i="271"/>
  <c r="AD126" i="271" s="1"/>
  <c r="Y127" i="271" s="1"/>
  <c r="AF129" i="271"/>
  <c r="AG132" i="271"/>
  <c r="AE123" i="271"/>
  <c r="AA124" i="271" s="1"/>
  <c r="AF126" i="271"/>
  <c r="AI135" i="271"/>
  <c r="AG126" i="271"/>
  <c r="AI132" i="271"/>
  <c r="F134" i="271"/>
  <c r="AE135" i="271" s="1"/>
  <c r="AA136" i="271" s="1"/>
  <c r="AI112" i="271"/>
  <c r="AE113" i="271" s="1"/>
  <c r="AK100" i="271"/>
  <c r="F102" i="271"/>
  <c r="AI103" i="271" s="1"/>
  <c r="AE104" i="271" s="1"/>
  <c r="AM106" i="271"/>
  <c r="J108" i="271"/>
  <c r="AH112" i="271"/>
  <c r="AC113" i="271" s="1"/>
  <c r="AH97" i="271"/>
  <c r="AC98" i="271" s="1"/>
  <c r="AK103" i="271"/>
  <c r="AJ112" i="271"/>
  <c r="F108" i="271"/>
  <c r="AJ109" i="271"/>
  <c r="AK112" i="271"/>
  <c r="AJ103" i="271"/>
  <c r="AJ106" i="271"/>
  <c r="F105" i="271"/>
  <c r="AN55" i="271"/>
  <c r="AK49" i="271"/>
  <c r="AM49" i="271"/>
  <c r="AJ52" i="271"/>
  <c r="F60" i="271"/>
  <c r="AI61" i="271" s="1"/>
  <c r="AE62" i="271" s="1"/>
  <c r="J57" i="271"/>
  <c r="AK52" i="271"/>
  <c r="AJ61" i="271"/>
  <c r="AH46" i="271"/>
  <c r="AC47" i="271" s="1"/>
  <c r="F57" i="271"/>
  <c r="AJ58" i="271"/>
  <c r="AK61" i="271"/>
  <c r="F51" i="271"/>
  <c r="AI52" i="271" s="1"/>
  <c r="AE53" i="271" s="1"/>
  <c r="AM55" i="271"/>
  <c r="AJ55" i="271"/>
  <c r="F48" i="271"/>
  <c r="AI49" i="271" s="1"/>
  <c r="AE50" i="271" s="1"/>
  <c r="CD249" i="271" l="1"/>
  <c r="CD240" i="271"/>
  <c r="BX218" i="271"/>
  <c r="BT219" i="271" s="1"/>
  <c r="AK129" i="271"/>
  <c r="CA243" i="271"/>
  <c r="Z187" i="271"/>
  <c r="U188" i="271" s="1"/>
  <c r="CA249" i="271"/>
  <c r="CD243" i="271"/>
  <c r="CD132" i="271"/>
  <c r="CD246" i="271"/>
  <c r="CD215" i="271"/>
  <c r="AO49" i="271"/>
  <c r="CA246" i="271"/>
  <c r="BW243" i="271"/>
  <c r="BR244" i="271" s="1"/>
  <c r="CD212" i="271"/>
  <c r="BW249" i="271"/>
  <c r="BR250" i="271" s="1"/>
  <c r="CA240" i="271"/>
  <c r="AL109" i="271"/>
  <c r="CD221" i="271"/>
  <c r="CA215" i="271"/>
  <c r="CA221" i="271"/>
  <c r="CA218" i="271"/>
  <c r="AD167" i="271"/>
  <c r="CD218" i="271"/>
  <c r="AE144" i="271"/>
  <c r="AA145" i="271" s="1"/>
  <c r="BX212" i="271"/>
  <c r="BT213" i="271" s="1"/>
  <c r="BX215" i="271"/>
  <c r="BT216" i="271" s="1"/>
  <c r="BW215" i="271"/>
  <c r="BR216" i="271" s="1"/>
  <c r="BX221" i="271"/>
  <c r="BT222" i="271" s="1"/>
  <c r="CA212" i="271"/>
  <c r="AH150" i="271"/>
  <c r="AK132" i="271"/>
  <c r="Z167" i="271"/>
  <c r="U168" i="271" s="1"/>
  <c r="AH246" i="271"/>
  <c r="AL106" i="271"/>
  <c r="AG190" i="271"/>
  <c r="AK212" i="271"/>
  <c r="AL55" i="271"/>
  <c r="AH243" i="271"/>
  <c r="AK135" i="271"/>
  <c r="AG193" i="271"/>
  <c r="AO100" i="271"/>
  <c r="AO52" i="271"/>
  <c r="AH153" i="271"/>
  <c r="AK243" i="271"/>
  <c r="AD212" i="271"/>
  <c r="Y213" i="271" s="1"/>
  <c r="AO103" i="271"/>
  <c r="CD126" i="271"/>
  <c r="AI55" i="271"/>
  <c r="AE56" i="271" s="1"/>
  <c r="AG86" i="271"/>
  <c r="AK126" i="271"/>
  <c r="AG83" i="271"/>
  <c r="AD83" i="271"/>
  <c r="AI100" i="271"/>
  <c r="AE101" i="271" s="1"/>
  <c r="AG187" i="271"/>
  <c r="AK240" i="271"/>
  <c r="CA132" i="271"/>
  <c r="AO109" i="271"/>
  <c r="AK221" i="271"/>
  <c r="AL100" i="271"/>
  <c r="AG170" i="271"/>
  <c r="AE153" i="271"/>
  <c r="AA154" i="271" s="1"/>
  <c r="AE126" i="271"/>
  <c r="AA127" i="271" s="1"/>
  <c r="AH218" i="271"/>
  <c r="AE240" i="271"/>
  <c r="AA241" i="271" s="1"/>
  <c r="AD249" i="271"/>
  <c r="Y250" i="271" s="1"/>
  <c r="AG167" i="271"/>
  <c r="AK153" i="271"/>
  <c r="AK144" i="271"/>
  <c r="CA135" i="271"/>
  <c r="AK246" i="271"/>
  <c r="AA193" i="271"/>
  <c r="W194" i="271" s="1"/>
  <c r="AO112" i="271"/>
  <c r="AG173" i="271"/>
  <c r="AK147" i="271"/>
  <c r="AH58" i="271"/>
  <c r="AC59" i="271" s="1"/>
  <c r="AD135" i="271"/>
  <c r="Y136" i="271" s="1"/>
  <c r="CA129" i="271"/>
  <c r="AH147" i="271"/>
  <c r="AD221" i="271"/>
  <c r="Y222" i="271" s="1"/>
  <c r="AA86" i="271"/>
  <c r="W87" i="271" s="1"/>
  <c r="AO55" i="271"/>
  <c r="AH126" i="271"/>
  <c r="AH221" i="271"/>
  <c r="AD246" i="271"/>
  <c r="Y247" i="271" s="1"/>
  <c r="AD190" i="271"/>
  <c r="AE218" i="271"/>
  <c r="AA219" i="271" s="1"/>
  <c r="AO58" i="271"/>
  <c r="AK215" i="271"/>
  <c r="AL58" i="271"/>
  <c r="AH129" i="271"/>
  <c r="AH240" i="271"/>
  <c r="AD170" i="271"/>
  <c r="AD80" i="271"/>
  <c r="AH49" i="271"/>
  <c r="AC50" i="271" s="1"/>
  <c r="AL49" i="271"/>
  <c r="AO106" i="271"/>
  <c r="AI58" i="271"/>
  <c r="AE59" i="271" s="1"/>
  <c r="AH109" i="271"/>
  <c r="AC110" i="271" s="1"/>
  <c r="AH103" i="271"/>
  <c r="AC104" i="271" s="1"/>
  <c r="AG80" i="271"/>
  <c r="AK218" i="271"/>
  <c r="CA126" i="271"/>
  <c r="AH144" i="271"/>
  <c r="AD173" i="271"/>
  <c r="AO61" i="271"/>
  <c r="AH132" i="271"/>
  <c r="AD86" i="271"/>
  <c r="CD129" i="271"/>
  <c r="AL103" i="271"/>
  <c r="AK150" i="271"/>
  <c r="AA173" i="271"/>
  <c r="W174" i="271" s="1"/>
  <c r="AH249" i="271"/>
  <c r="AD187" i="271"/>
  <c r="AH52" i="271"/>
  <c r="AC53" i="271" s="1"/>
  <c r="AL61" i="271"/>
  <c r="CD135" i="271"/>
  <c r="AD193" i="271"/>
  <c r="AK249" i="271"/>
  <c r="AD243" i="271"/>
  <c r="Y244" i="271" s="1"/>
  <c r="AE243" i="271"/>
  <c r="AA244" i="271" s="1"/>
  <c r="AE215" i="271"/>
  <c r="AA216" i="271" s="1"/>
  <c r="AD215" i="271"/>
  <c r="Y216" i="271" s="1"/>
  <c r="AH212" i="271"/>
  <c r="AH215" i="271"/>
  <c r="AE147" i="271"/>
  <c r="AA148" i="271" s="1"/>
  <c r="AD147" i="271"/>
  <c r="Y148" i="271" s="1"/>
  <c r="BX135" i="271"/>
  <c r="BT136" i="271" s="1"/>
  <c r="BX129" i="271"/>
  <c r="BT130" i="271" s="1"/>
  <c r="BW129" i="271"/>
  <c r="BR130" i="271" s="1"/>
  <c r="AH135" i="271"/>
  <c r="AI106" i="271"/>
  <c r="AE107" i="271" s="1"/>
  <c r="AH106" i="271"/>
  <c r="AC107" i="271" s="1"/>
  <c r="AI109" i="271"/>
  <c r="AE110" i="271" s="1"/>
  <c r="AL112" i="271"/>
  <c r="AH61" i="271"/>
  <c r="AC62" i="271" s="1"/>
  <c r="AL52" i="271"/>
</calcChain>
</file>

<file path=xl/sharedStrings.xml><?xml version="1.0" encoding="utf-8"?>
<sst xmlns="http://schemas.openxmlformats.org/spreadsheetml/2006/main" count="794" uniqueCount="327">
  <si>
    <t>A1</t>
    <phoneticPr fontId="3"/>
  </si>
  <si>
    <t>B1</t>
    <phoneticPr fontId="3"/>
  </si>
  <si>
    <t>C2</t>
    <phoneticPr fontId="3"/>
  </si>
  <si>
    <t>C1</t>
    <phoneticPr fontId="3"/>
  </si>
  <si>
    <t>B2</t>
    <phoneticPr fontId="3"/>
  </si>
  <si>
    <t>A2</t>
    <phoneticPr fontId="3"/>
  </si>
  <si>
    <r>
      <t>女子４部</t>
    </r>
    <r>
      <rPr>
        <b/>
        <sz val="20"/>
        <color indexed="8"/>
        <rFont val="HG丸ｺﾞｼｯｸM-PRO"/>
        <family val="3"/>
        <charset val="128"/>
      </rPr>
      <t>（2位あがり）</t>
    </r>
    <rPh sb="0" eb="2">
      <t>ジョシ</t>
    </rPh>
    <phoneticPr fontId="3"/>
  </si>
  <si>
    <t>女子４部Ａ</t>
    <rPh sb="0" eb="2">
      <t>ジョシ</t>
    </rPh>
    <phoneticPr fontId="3"/>
  </si>
  <si>
    <t>女子２部</t>
    <rPh sb="0" eb="2">
      <t>ジョシ</t>
    </rPh>
    <rPh sb="3" eb="4">
      <t>ブ</t>
    </rPh>
    <phoneticPr fontId="3"/>
  </si>
  <si>
    <t>得</t>
    <phoneticPr fontId="3"/>
  </si>
  <si>
    <t>TEAMBLOWIN</t>
  </si>
  <si>
    <t>順位</t>
  </si>
  <si>
    <t>(勝敗)</t>
  </si>
  <si>
    <t>勝敗</t>
    <rPh sb="0" eb="2">
      <t>ショウハイ</t>
    </rPh>
    <phoneticPr fontId="3"/>
  </si>
  <si>
    <t>得失ｾｯﾄ</t>
    <rPh sb="0" eb="2">
      <t>トクシツ</t>
    </rPh>
    <phoneticPr fontId="3"/>
  </si>
  <si>
    <t>得失点</t>
    <rPh sb="0" eb="2">
      <t>トクシツ</t>
    </rPh>
    <rPh sb="2" eb="3">
      <t>テン</t>
    </rPh>
    <phoneticPr fontId="3"/>
  </si>
  <si>
    <t>勝</t>
    <rPh sb="0" eb="1">
      <t>カチ</t>
    </rPh>
    <phoneticPr fontId="3"/>
  </si>
  <si>
    <t>敗</t>
    <rPh sb="0" eb="1">
      <t>ハイ</t>
    </rPh>
    <phoneticPr fontId="3"/>
  </si>
  <si>
    <t>失</t>
    <rPh sb="0" eb="1">
      <t>シツ</t>
    </rPh>
    <phoneticPr fontId="3"/>
  </si>
  <si>
    <t>差</t>
    <rPh sb="0" eb="1">
      <t>サ</t>
    </rPh>
    <phoneticPr fontId="3"/>
  </si>
  <si>
    <t>勝</t>
    <rPh sb="0" eb="1">
      <t>カ</t>
    </rPh>
    <phoneticPr fontId="3"/>
  </si>
  <si>
    <t>男子３部</t>
    <rPh sb="0" eb="2">
      <t>ダンシ</t>
    </rPh>
    <rPh sb="3" eb="4">
      <t>ブ</t>
    </rPh>
    <phoneticPr fontId="4"/>
  </si>
  <si>
    <t>男子３部優勝</t>
    <rPh sb="0" eb="2">
      <t>ダンシ</t>
    </rPh>
    <rPh sb="3" eb="4">
      <t>ブ</t>
    </rPh>
    <rPh sb="4" eb="6">
      <t>ユウショウ</t>
    </rPh>
    <phoneticPr fontId="4"/>
  </si>
  <si>
    <t>男子３部準優勝</t>
    <rPh sb="0" eb="2">
      <t>ダンシ</t>
    </rPh>
    <rPh sb="3" eb="4">
      <t>ブ</t>
    </rPh>
    <rPh sb="4" eb="7">
      <t>ジュンユウショウ</t>
    </rPh>
    <phoneticPr fontId="4"/>
  </si>
  <si>
    <t>女子４部準優勝</t>
    <rPh sb="0" eb="2">
      <t>ジョシ</t>
    </rPh>
    <rPh sb="3" eb="4">
      <t>ブ</t>
    </rPh>
    <rPh sb="4" eb="7">
      <t>ジュンユウショウ</t>
    </rPh>
    <phoneticPr fontId="4"/>
  </si>
  <si>
    <t>女子４部優勝</t>
    <rPh sb="0" eb="2">
      <t>ジョシ</t>
    </rPh>
    <rPh sb="3" eb="4">
      <t>ブ</t>
    </rPh>
    <rPh sb="4" eb="6">
      <t>ユウショウ</t>
    </rPh>
    <phoneticPr fontId="4"/>
  </si>
  <si>
    <t>男子４部Ｃ</t>
    <rPh sb="0" eb="2">
      <t>ダンシ</t>
    </rPh>
    <phoneticPr fontId="3"/>
  </si>
  <si>
    <t>男子４部Ｂ</t>
    <rPh sb="0" eb="2">
      <t>ダンシ</t>
    </rPh>
    <phoneticPr fontId="3"/>
  </si>
  <si>
    <t>男子４部Ａ</t>
    <rPh sb="0" eb="2">
      <t>ダンシ</t>
    </rPh>
    <phoneticPr fontId="3"/>
  </si>
  <si>
    <t>男子４部準優勝</t>
    <rPh sb="0" eb="2">
      <t>ダンシ</t>
    </rPh>
    <rPh sb="3" eb="4">
      <t>ブ</t>
    </rPh>
    <rPh sb="4" eb="7">
      <t>ジュンユウショウ</t>
    </rPh>
    <phoneticPr fontId="4"/>
  </si>
  <si>
    <t>男子４部優勝</t>
    <rPh sb="0" eb="2">
      <t>ダンシ</t>
    </rPh>
    <rPh sb="3" eb="4">
      <t>ブ</t>
    </rPh>
    <rPh sb="4" eb="6">
      <t>ユウショウ</t>
    </rPh>
    <phoneticPr fontId="4"/>
  </si>
  <si>
    <t>男子１部準優勝</t>
    <rPh sb="0" eb="2">
      <t>ダンシ</t>
    </rPh>
    <rPh sb="3" eb="4">
      <t>ブ</t>
    </rPh>
    <rPh sb="4" eb="7">
      <t>ジュンユウショウ</t>
    </rPh>
    <phoneticPr fontId="4"/>
  </si>
  <si>
    <t>男子１部優勝</t>
    <rPh sb="0" eb="2">
      <t>ダンシ</t>
    </rPh>
    <rPh sb="3" eb="4">
      <t>ブ</t>
    </rPh>
    <rPh sb="4" eb="6">
      <t>ユウショウ</t>
    </rPh>
    <phoneticPr fontId="4"/>
  </si>
  <si>
    <t>ﾑｰﾝｳｫｰｶｰｽﾞ</t>
  </si>
  <si>
    <t>男子２部Ｂ</t>
    <rPh sb="0" eb="2">
      <t>ダンシ</t>
    </rPh>
    <phoneticPr fontId="3"/>
  </si>
  <si>
    <t>男子２部Ａ</t>
    <rPh sb="0" eb="2">
      <t>ダンシ</t>
    </rPh>
    <phoneticPr fontId="3"/>
  </si>
  <si>
    <t>男子２部優勝</t>
    <rPh sb="0" eb="2">
      <t>ダンシ</t>
    </rPh>
    <rPh sb="3" eb="4">
      <t>ブ</t>
    </rPh>
    <rPh sb="4" eb="6">
      <t>ユウショウ</t>
    </rPh>
    <phoneticPr fontId="4"/>
  </si>
  <si>
    <t>男子２部準優勝</t>
    <rPh sb="0" eb="2">
      <t>ダンシ</t>
    </rPh>
    <rPh sb="3" eb="4">
      <t>ブ</t>
    </rPh>
    <rPh sb="4" eb="7">
      <t>ジュンユウショウ</t>
    </rPh>
    <phoneticPr fontId="4"/>
  </si>
  <si>
    <t>初心者優勝</t>
    <rPh sb="0" eb="3">
      <t>ショシンシャ</t>
    </rPh>
    <rPh sb="3" eb="5">
      <t>ユウショウ</t>
    </rPh>
    <phoneticPr fontId="4"/>
  </si>
  <si>
    <t>女子２部準優勝</t>
    <rPh sb="0" eb="2">
      <t>ジョシ</t>
    </rPh>
    <rPh sb="3" eb="4">
      <t>ブ</t>
    </rPh>
    <rPh sb="4" eb="7">
      <t>ジュンユウショウ</t>
    </rPh>
    <phoneticPr fontId="4"/>
  </si>
  <si>
    <t>女子３部優勝</t>
    <rPh sb="0" eb="2">
      <t>ジョシ</t>
    </rPh>
    <rPh sb="3" eb="4">
      <t>ブ</t>
    </rPh>
    <rPh sb="4" eb="6">
      <t>ユウショウ</t>
    </rPh>
    <phoneticPr fontId="4"/>
  </si>
  <si>
    <t>女子３部準優勝</t>
    <rPh sb="0" eb="2">
      <t>ジョシ</t>
    </rPh>
    <rPh sb="3" eb="4">
      <t>ブ</t>
    </rPh>
    <rPh sb="4" eb="7">
      <t>ジュンユウショウ</t>
    </rPh>
    <phoneticPr fontId="4"/>
  </si>
  <si>
    <t>ドンキホーテ</t>
  </si>
  <si>
    <t>へなちょこ</t>
  </si>
  <si>
    <t>A's</t>
  </si>
  <si>
    <t>パンダ</t>
  </si>
  <si>
    <t>GoGo's</t>
  </si>
  <si>
    <t>YONDEN</t>
  </si>
  <si>
    <t>初心者準優勝</t>
    <rPh sb="0" eb="3">
      <t>ショシンシャ</t>
    </rPh>
    <rPh sb="3" eb="6">
      <t>ジュンユウショウ</t>
    </rPh>
    <phoneticPr fontId="4"/>
  </si>
  <si>
    <t>双葉</t>
  </si>
  <si>
    <t>結果</t>
    <rPh sb="0" eb="2">
      <t>ケッカ</t>
    </rPh>
    <phoneticPr fontId="3"/>
  </si>
  <si>
    <t>男子１部 優勝</t>
    <rPh sb="0" eb="2">
      <t>ダンシ</t>
    </rPh>
    <rPh sb="3" eb="4">
      <t>ブ</t>
    </rPh>
    <rPh sb="5" eb="7">
      <t>ユウショウ</t>
    </rPh>
    <phoneticPr fontId="4"/>
  </si>
  <si>
    <t>男子２部 優勝</t>
    <rPh sb="0" eb="2">
      <t>ダンシ</t>
    </rPh>
    <rPh sb="3" eb="4">
      <t>ブ</t>
    </rPh>
    <rPh sb="5" eb="7">
      <t>ユウショウ</t>
    </rPh>
    <phoneticPr fontId="4"/>
  </si>
  <si>
    <t>男子３部 優勝</t>
    <rPh sb="0" eb="2">
      <t>ダンシ</t>
    </rPh>
    <rPh sb="3" eb="4">
      <t>ブ</t>
    </rPh>
    <rPh sb="5" eb="7">
      <t>ユウショウ</t>
    </rPh>
    <phoneticPr fontId="4"/>
  </si>
  <si>
    <t>男子４部 優勝</t>
    <rPh sb="0" eb="2">
      <t>ダンシ</t>
    </rPh>
    <rPh sb="3" eb="4">
      <t>ブ</t>
    </rPh>
    <rPh sb="5" eb="7">
      <t>ユウショウ</t>
    </rPh>
    <phoneticPr fontId="4"/>
  </si>
  <si>
    <t>男子１部 準優勝</t>
    <rPh sb="0" eb="2">
      <t>ダンシ</t>
    </rPh>
    <rPh sb="3" eb="4">
      <t>ブ</t>
    </rPh>
    <rPh sb="5" eb="6">
      <t>ジュン</t>
    </rPh>
    <rPh sb="6" eb="8">
      <t>ユウショウ</t>
    </rPh>
    <phoneticPr fontId="4"/>
  </si>
  <si>
    <t>男子２部 準優勝</t>
    <rPh sb="0" eb="2">
      <t>ダンシ</t>
    </rPh>
    <rPh sb="3" eb="4">
      <t>ブ</t>
    </rPh>
    <rPh sb="5" eb="6">
      <t>ジュン</t>
    </rPh>
    <rPh sb="6" eb="8">
      <t>ユウショウ</t>
    </rPh>
    <phoneticPr fontId="4"/>
  </si>
  <si>
    <t>男子３部 準優勝</t>
    <rPh sb="0" eb="2">
      <t>ダンシ</t>
    </rPh>
    <rPh sb="3" eb="4">
      <t>ブ</t>
    </rPh>
    <rPh sb="5" eb="6">
      <t>ジュン</t>
    </rPh>
    <rPh sb="6" eb="8">
      <t>ユウショウ</t>
    </rPh>
    <phoneticPr fontId="4"/>
  </si>
  <si>
    <t>男子４部 準優勝</t>
    <rPh sb="0" eb="2">
      <t>ダンシ</t>
    </rPh>
    <rPh sb="3" eb="4">
      <t>ブ</t>
    </rPh>
    <rPh sb="5" eb="6">
      <t>ジュン</t>
    </rPh>
    <rPh sb="6" eb="8">
      <t>ユウショウ</t>
    </rPh>
    <phoneticPr fontId="4"/>
  </si>
  <si>
    <t>女子１部 優勝</t>
    <rPh sb="0" eb="2">
      <t>ジョシ</t>
    </rPh>
    <rPh sb="3" eb="4">
      <t>ブ</t>
    </rPh>
    <rPh sb="5" eb="7">
      <t>ユウショウ</t>
    </rPh>
    <phoneticPr fontId="4"/>
  </si>
  <si>
    <t>女子２部 優勝</t>
    <rPh sb="0" eb="2">
      <t>ジョシ</t>
    </rPh>
    <rPh sb="3" eb="4">
      <t>ブ</t>
    </rPh>
    <rPh sb="5" eb="7">
      <t>ユウショウ</t>
    </rPh>
    <phoneticPr fontId="4"/>
  </si>
  <si>
    <t>女子３部 優勝</t>
    <rPh sb="0" eb="2">
      <t>ジョシ</t>
    </rPh>
    <rPh sb="3" eb="4">
      <t>ブ</t>
    </rPh>
    <rPh sb="5" eb="7">
      <t>ユウショウ</t>
    </rPh>
    <phoneticPr fontId="4"/>
  </si>
  <si>
    <t>女子４部 優勝</t>
    <rPh sb="0" eb="2">
      <t>ジョシ</t>
    </rPh>
    <rPh sb="3" eb="4">
      <t>ブ</t>
    </rPh>
    <rPh sb="5" eb="7">
      <t>ユウショウ</t>
    </rPh>
    <phoneticPr fontId="4"/>
  </si>
  <si>
    <t>女子１部 準優勝</t>
    <rPh sb="0" eb="2">
      <t>ジョシ</t>
    </rPh>
    <rPh sb="3" eb="4">
      <t>ブ</t>
    </rPh>
    <rPh sb="5" eb="6">
      <t>ジュン</t>
    </rPh>
    <rPh sb="6" eb="8">
      <t>ユウショウ</t>
    </rPh>
    <phoneticPr fontId="4"/>
  </si>
  <si>
    <t>女子２部 準優勝</t>
    <rPh sb="0" eb="2">
      <t>ジョシ</t>
    </rPh>
    <rPh sb="3" eb="4">
      <t>ブ</t>
    </rPh>
    <rPh sb="5" eb="6">
      <t>ジュン</t>
    </rPh>
    <rPh sb="6" eb="8">
      <t>ユウショウ</t>
    </rPh>
    <phoneticPr fontId="4"/>
  </si>
  <si>
    <t>女子３部 準優勝</t>
    <rPh sb="0" eb="2">
      <t>ジョシ</t>
    </rPh>
    <rPh sb="3" eb="4">
      <t>ブ</t>
    </rPh>
    <rPh sb="5" eb="6">
      <t>ジュン</t>
    </rPh>
    <rPh sb="6" eb="8">
      <t>ユウショウ</t>
    </rPh>
    <phoneticPr fontId="4"/>
  </si>
  <si>
    <t>女子４部 準優勝</t>
    <rPh sb="0" eb="2">
      <t>ジョシ</t>
    </rPh>
    <rPh sb="3" eb="4">
      <t>ブ</t>
    </rPh>
    <rPh sb="5" eb="6">
      <t>ジュン</t>
    </rPh>
    <rPh sb="6" eb="8">
      <t>ユウショウ</t>
    </rPh>
    <phoneticPr fontId="4"/>
  </si>
  <si>
    <t>infinity</t>
  </si>
  <si>
    <t>笠井省吾</t>
    <rPh sb="0" eb="2">
      <t>カサイ</t>
    </rPh>
    <rPh sb="2" eb="4">
      <t>ショウゴ</t>
    </rPh>
    <phoneticPr fontId="1"/>
  </si>
  <si>
    <t>宮本　賢</t>
    <rPh sb="0" eb="2">
      <t>ミヤモト</t>
    </rPh>
    <rPh sb="3" eb="4">
      <t>ケン</t>
    </rPh>
    <phoneticPr fontId="1"/>
  </si>
  <si>
    <t>石川竜郎</t>
    <rPh sb="0" eb="4">
      <t>イシカワタツオ</t>
    </rPh>
    <phoneticPr fontId="1"/>
  </si>
  <si>
    <t>尾崎謙二</t>
    <rPh sb="0" eb="2">
      <t>オザキ</t>
    </rPh>
    <rPh sb="2" eb="4">
      <t>ケンジ</t>
    </rPh>
    <phoneticPr fontId="1"/>
  </si>
  <si>
    <t>尾崎　慎</t>
    <rPh sb="0" eb="2">
      <t>オザキ</t>
    </rPh>
    <rPh sb="3" eb="4">
      <t>シン</t>
    </rPh>
    <phoneticPr fontId="1"/>
  </si>
  <si>
    <t>Southclub</t>
  </si>
  <si>
    <t>森宏次郎</t>
    <rPh sb="0" eb="1">
      <t>モリ</t>
    </rPh>
    <rPh sb="1" eb="2">
      <t>ヒロシ</t>
    </rPh>
    <rPh sb="2" eb="4">
      <t>ジロウ</t>
    </rPh>
    <phoneticPr fontId="1"/>
  </si>
  <si>
    <t>THE DAI</t>
  </si>
  <si>
    <t>中平　流</t>
    <rPh sb="0" eb="2">
      <t>ナカヒラ</t>
    </rPh>
    <rPh sb="3" eb="4">
      <t>リュウ</t>
    </rPh>
    <phoneticPr fontId="1"/>
  </si>
  <si>
    <t>高知大学</t>
    <rPh sb="0" eb="2">
      <t>コウチ</t>
    </rPh>
    <rPh sb="2" eb="4">
      <t>ダイガク</t>
    </rPh>
    <phoneticPr fontId="1"/>
  </si>
  <si>
    <t>安部暢人</t>
    <rPh sb="0" eb="2">
      <t>アベ</t>
    </rPh>
    <rPh sb="2" eb="3">
      <t>チョウ</t>
    </rPh>
    <rPh sb="3" eb="4">
      <t>ヒト</t>
    </rPh>
    <phoneticPr fontId="1"/>
  </si>
  <si>
    <t>黒川亮介</t>
    <rPh sb="0" eb="2">
      <t>クロカワ</t>
    </rPh>
    <rPh sb="2" eb="4">
      <t>リョウスケ</t>
    </rPh>
    <phoneticPr fontId="1"/>
  </si>
  <si>
    <t>関川クラブ</t>
    <rPh sb="0" eb="2">
      <t>セキガワ</t>
    </rPh>
    <phoneticPr fontId="1"/>
  </si>
  <si>
    <t>眞鍋浩二</t>
    <rPh sb="0" eb="4">
      <t>マナベコウジ</t>
    </rPh>
    <phoneticPr fontId="1"/>
  </si>
  <si>
    <t>仙波史也</t>
    <rPh sb="0" eb="2">
      <t>センバ</t>
    </rPh>
    <rPh sb="2" eb="4">
      <t>フミヤ</t>
    </rPh>
    <phoneticPr fontId="1"/>
  </si>
  <si>
    <t>Ａ↗Ringy</t>
  </si>
  <si>
    <t>青木雅敬</t>
    <rPh sb="0" eb="2">
      <t>アオキ</t>
    </rPh>
    <rPh sb="2" eb="3">
      <t>マサシ</t>
    </rPh>
    <rPh sb="3" eb="4">
      <t>ケイ</t>
    </rPh>
    <phoneticPr fontId="1"/>
  </si>
  <si>
    <t>斉藤博昭</t>
    <rPh sb="0" eb="2">
      <t>サイトウ</t>
    </rPh>
    <rPh sb="2" eb="4">
      <t>ヒロアキ</t>
    </rPh>
    <phoneticPr fontId="1"/>
  </si>
  <si>
    <t>新居浜東高校</t>
    <rPh sb="0" eb="3">
      <t>ニイハマ</t>
    </rPh>
    <rPh sb="3" eb="4">
      <t>ヒガシ</t>
    </rPh>
    <rPh sb="4" eb="6">
      <t>コウコウ</t>
    </rPh>
    <phoneticPr fontId="1"/>
  </si>
  <si>
    <t>合田拳斗</t>
    <rPh sb="0" eb="3">
      <t>ゴウダケン</t>
    </rPh>
    <rPh sb="3" eb="4">
      <t>ト</t>
    </rPh>
    <phoneticPr fontId="1"/>
  </si>
  <si>
    <t>新田高校</t>
    <rPh sb="0" eb="2">
      <t>ニッタ</t>
    </rPh>
    <rPh sb="2" eb="4">
      <t>コウコウ</t>
    </rPh>
    <phoneticPr fontId="1"/>
  </si>
  <si>
    <t>山川慶翔</t>
    <rPh sb="0" eb="2">
      <t>ヤマカワ</t>
    </rPh>
    <rPh sb="2" eb="3">
      <t>ケイ</t>
    </rPh>
    <rPh sb="3" eb="4">
      <t>ショウ</t>
    </rPh>
    <phoneticPr fontId="1"/>
  </si>
  <si>
    <t>長野絢一</t>
    <rPh sb="0" eb="2">
      <t>ナガノ</t>
    </rPh>
    <rPh sb="2" eb="4">
      <t>ジュンイチ</t>
    </rPh>
    <phoneticPr fontId="1"/>
  </si>
  <si>
    <t>田岡勇人</t>
    <rPh sb="0" eb="2">
      <t>タオカ</t>
    </rPh>
    <rPh sb="2" eb="3">
      <t>ユウ</t>
    </rPh>
    <rPh sb="3" eb="4">
      <t>ヒト</t>
    </rPh>
    <phoneticPr fontId="1"/>
  </si>
  <si>
    <t>鈴木雄一郎</t>
    <rPh sb="0" eb="2">
      <t>スズキ</t>
    </rPh>
    <rPh sb="2" eb="5">
      <t>ユウイチロウ</t>
    </rPh>
    <phoneticPr fontId="1"/>
  </si>
  <si>
    <t>渡邊和昌</t>
    <rPh sb="0" eb="2">
      <t>ワタナベ</t>
    </rPh>
    <rPh sb="2" eb="4">
      <t>カズマサ</t>
    </rPh>
    <phoneticPr fontId="1"/>
  </si>
  <si>
    <t>クラレ</t>
  </si>
  <si>
    <t>大森一行</t>
    <rPh sb="0" eb="2">
      <t>オオモリ</t>
    </rPh>
    <rPh sb="2" eb="4">
      <t>カズユキ</t>
    </rPh>
    <phoneticPr fontId="1"/>
  </si>
  <si>
    <t>菊地敦史</t>
    <rPh sb="0" eb="3">
      <t>キクチアツシ</t>
    </rPh>
    <rPh sb="3" eb="4">
      <t>シ</t>
    </rPh>
    <phoneticPr fontId="1"/>
  </si>
  <si>
    <t>OOSAKAYA</t>
  </si>
  <si>
    <t>船橋奏人</t>
    <rPh sb="0" eb="2">
      <t>フナバシ</t>
    </rPh>
    <rPh sb="2" eb="4">
      <t>カナト</t>
    </rPh>
    <phoneticPr fontId="1"/>
  </si>
  <si>
    <t>仁尾体協</t>
    <rPh sb="0" eb="2">
      <t>ニオ</t>
    </rPh>
    <rPh sb="2" eb="4">
      <t>タイキョウ</t>
    </rPh>
    <phoneticPr fontId="1"/>
  </si>
  <si>
    <t>吉田浩彬</t>
    <rPh sb="0" eb="2">
      <t>ヨシダ</t>
    </rPh>
    <rPh sb="2" eb="3">
      <t>ヒロシ</t>
    </rPh>
    <rPh sb="3" eb="4">
      <t>アキラ</t>
    </rPh>
    <phoneticPr fontId="1"/>
  </si>
  <si>
    <t>金栄クラブ</t>
    <rPh sb="0" eb="2">
      <t>キンエイ</t>
    </rPh>
    <phoneticPr fontId="1"/>
  </si>
  <si>
    <t>西原輝一</t>
    <rPh sb="0" eb="2">
      <t>ニシハラ</t>
    </rPh>
    <rPh sb="2" eb="3">
      <t>テル</t>
    </rPh>
    <rPh sb="3" eb="4">
      <t>イチ</t>
    </rPh>
    <phoneticPr fontId="1"/>
  </si>
  <si>
    <t>フレームショット</t>
  </si>
  <si>
    <t>小松豊明</t>
    <rPh sb="0" eb="2">
      <t>コマツ</t>
    </rPh>
    <rPh sb="2" eb="4">
      <t>トヨアキ</t>
    </rPh>
    <phoneticPr fontId="1"/>
  </si>
  <si>
    <t>山本憲矢</t>
    <rPh sb="0" eb="3">
      <t>ヤマモトケン</t>
    </rPh>
    <rPh sb="3" eb="4">
      <t>ヤ</t>
    </rPh>
    <phoneticPr fontId="1"/>
  </si>
  <si>
    <t>西村志穂</t>
    <rPh sb="0" eb="4">
      <t>ニシムラシホ</t>
    </rPh>
    <phoneticPr fontId="1"/>
  </si>
  <si>
    <t>菊地陽成</t>
    <rPh sb="0" eb="2">
      <t>キクチ</t>
    </rPh>
    <rPh sb="2" eb="4">
      <t>ヨウゼイ</t>
    </rPh>
    <phoneticPr fontId="1"/>
  </si>
  <si>
    <t>菊地晴翔</t>
    <rPh sb="0" eb="2">
      <t>キクチ</t>
    </rPh>
    <rPh sb="2" eb="4">
      <t>ハルト</t>
    </rPh>
    <phoneticPr fontId="1"/>
  </si>
  <si>
    <t>船橋雅志</t>
    <rPh sb="0" eb="2">
      <t>フナバシ</t>
    </rPh>
    <rPh sb="2" eb="4">
      <t>マサシ</t>
    </rPh>
    <phoneticPr fontId="1"/>
  </si>
  <si>
    <t>岡部勇輝</t>
    <rPh sb="0" eb="2">
      <t>オカベ</t>
    </rPh>
    <rPh sb="2" eb="3">
      <t>ユウ</t>
    </rPh>
    <rPh sb="3" eb="4">
      <t>テル</t>
    </rPh>
    <phoneticPr fontId="1"/>
  </si>
  <si>
    <t>土居中学校</t>
    <rPh sb="0" eb="5">
      <t>ドイチュウガッコウ</t>
    </rPh>
    <phoneticPr fontId="1"/>
  </si>
  <si>
    <t>柚山　治</t>
    <rPh sb="0" eb="2">
      <t>ユヤマ</t>
    </rPh>
    <rPh sb="3" eb="4">
      <t>オサム</t>
    </rPh>
    <phoneticPr fontId="1"/>
  </si>
  <si>
    <t>ミラクルショット</t>
  </si>
  <si>
    <t>松本浩幸</t>
    <rPh sb="0" eb="2">
      <t>マツモト</t>
    </rPh>
    <rPh sb="2" eb="4">
      <t>ヒロユキ</t>
    </rPh>
    <phoneticPr fontId="1"/>
  </si>
  <si>
    <t>FJBC</t>
  </si>
  <si>
    <t>鈴木秀明</t>
    <rPh sb="0" eb="2">
      <t>スズキ</t>
    </rPh>
    <rPh sb="2" eb="4">
      <t>ヒデアキ</t>
    </rPh>
    <phoneticPr fontId="1"/>
  </si>
  <si>
    <t>鈴木一也</t>
    <rPh sb="0" eb="2">
      <t>スズキ</t>
    </rPh>
    <rPh sb="2" eb="4">
      <t>カズヤ</t>
    </rPh>
    <phoneticPr fontId="1"/>
  </si>
  <si>
    <t>北城陽太</t>
    <rPh sb="0" eb="2">
      <t>キタシロ</t>
    </rPh>
    <rPh sb="2" eb="4">
      <t>ヨウタ</t>
    </rPh>
    <phoneticPr fontId="1"/>
  </si>
  <si>
    <t>村上凜空</t>
    <rPh sb="0" eb="2">
      <t>ムラカミ</t>
    </rPh>
    <rPh sb="2" eb="3">
      <t>リン</t>
    </rPh>
    <rPh sb="3" eb="4">
      <t>ソラ</t>
    </rPh>
    <phoneticPr fontId="1"/>
  </si>
  <si>
    <t>新居浜高専</t>
    <rPh sb="0" eb="3">
      <t>ニイハマ</t>
    </rPh>
    <rPh sb="3" eb="5">
      <t>コウセン</t>
    </rPh>
    <phoneticPr fontId="1"/>
  </si>
  <si>
    <t>松本和春</t>
    <rPh sb="0" eb="2">
      <t>マツモト</t>
    </rPh>
    <rPh sb="2" eb="3">
      <t>ワ</t>
    </rPh>
    <rPh sb="3" eb="4">
      <t>ハル</t>
    </rPh>
    <phoneticPr fontId="1"/>
  </si>
  <si>
    <t>新居浜高専</t>
  </si>
  <si>
    <t>小野叶翔</t>
    <rPh sb="0" eb="2">
      <t>オノ</t>
    </rPh>
    <rPh sb="2" eb="3">
      <t>カナ</t>
    </rPh>
    <rPh sb="3" eb="4">
      <t>ト</t>
    </rPh>
    <phoneticPr fontId="1"/>
  </si>
  <si>
    <t>遊羽楽</t>
    <rPh sb="0" eb="1">
      <t>ユウ</t>
    </rPh>
    <rPh sb="1" eb="3">
      <t>ハネラク</t>
    </rPh>
    <phoneticPr fontId="1"/>
  </si>
  <si>
    <t>安藤貴啓</t>
    <rPh sb="0" eb="2">
      <t>アンドウ</t>
    </rPh>
    <rPh sb="2" eb="4">
      <t>タカヒロ</t>
    </rPh>
    <phoneticPr fontId="1"/>
  </si>
  <si>
    <t>ときわクラブ</t>
  </si>
  <si>
    <t>三笠孝幸</t>
    <rPh sb="0" eb="2">
      <t>ミカサ</t>
    </rPh>
    <rPh sb="2" eb="4">
      <t>タカユキ</t>
    </rPh>
    <phoneticPr fontId="1"/>
  </si>
  <si>
    <t>シャトルジョイ</t>
  </si>
  <si>
    <t>濱野高宏</t>
    <rPh sb="0" eb="2">
      <t>ハマノ</t>
    </rPh>
    <rPh sb="2" eb="4">
      <t>タカヒロ</t>
    </rPh>
    <phoneticPr fontId="1"/>
  </si>
  <si>
    <t>漆原和哉</t>
    <rPh sb="0" eb="2">
      <t>ウルシバラ</t>
    </rPh>
    <rPh sb="2" eb="4">
      <t>カズヤ</t>
    </rPh>
    <phoneticPr fontId="1"/>
  </si>
  <si>
    <t>佐々木定己</t>
    <rPh sb="0" eb="3">
      <t>ササキ</t>
    </rPh>
    <rPh sb="3" eb="5">
      <t>サダミ</t>
    </rPh>
    <phoneticPr fontId="1"/>
  </si>
  <si>
    <t>安藤達也</t>
    <rPh sb="0" eb="2">
      <t>アンドウ</t>
    </rPh>
    <rPh sb="2" eb="4">
      <t>タツヤ</t>
    </rPh>
    <phoneticPr fontId="1"/>
  </si>
  <si>
    <t>新宮中学校</t>
    <rPh sb="0" eb="2">
      <t>シングウ</t>
    </rPh>
    <rPh sb="2" eb="5">
      <t>チュウガッコウ</t>
    </rPh>
    <phoneticPr fontId="1"/>
  </si>
  <si>
    <t>曽我部歓太</t>
    <rPh sb="0" eb="3">
      <t>ソガベ</t>
    </rPh>
    <rPh sb="3" eb="4">
      <t>カン</t>
    </rPh>
    <rPh sb="4" eb="5">
      <t>フトシ</t>
    </rPh>
    <phoneticPr fontId="1"/>
  </si>
  <si>
    <t>新宮中学校</t>
  </si>
  <si>
    <t>星川奈央佳</t>
    <rPh sb="0" eb="2">
      <t>ホシカワ</t>
    </rPh>
    <rPh sb="2" eb="4">
      <t>ナオ</t>
    </rPh>
    <rPh sb="4" eb="5">
      <t>カ</t>
    </rPh>
    <phoneticPr fontId="1"/>
  </si>
  <si>
    <t>三豊総合病院</t>
    <rPh sb="0" eb="2">
      <t>ミトヨ</t>
    </rPh>
    <rPh sb="2" eb="6">
      <t>ソウゴウビョウイン</t>
    </rPh>
    <phoneticPr fontId="1"/>
  </si>
  <si>
    <t>三豊総合病院</t>
  </si>
  <si>
    <t>明石拓也</t>
    <rPh sb="0" eb="2">
      <t>アカシ</t>
    </rPh>
    <rPh sb="2" eb="4">
      <t>タクヤ</t>
    </rPh>
    <phoneticPr fontId="1"/>
  </si>
  <si>
    <t>原田典和</t>
    <rPh sb="0" eb="2">
      <t>ハラダ</t>
    </rPh>
    <rPh sb="2" eb="4">
      <t>ノリカズ</t>
    </rPh>
    <phoneticPr fontId="1"/>
  </si>
  <si>
    <t>おFAX</t>
  </si>
  <si>
    <t>村上優悟</t>
    <rPh sb="0" eb="2">
      <t>ムラカミ</t>
    </rPh>
    <rPh sb="2" eb="4">
      <t>ユウゴ</t>
    </rPh>
    <phoneticPr fontId="1"/>
  </si>
  <si>
    <t>木村碧樹</t>
    <rPh sb="0" eb="2">
      <t>キムラ</t>
    </rPh>
    <rPh sb="2" eb="3">
      <t>アオイ</t>
    </rPh>
    <rPh sb="3" eb="4">
      <t>キ</t>
    </rPh>
    <phoneticPr fontId="1"/>
  </si>
  <si>
    <t>清水雄陽</t>
    <rPh sb="0" eb="2">
      <t>シミズ</t>
    </rPh>
    <rPh sb="2" eb="3">
      <t>ユウ</t>
    </rPh>
    <rPh sb="3" eb="4">
      <t>ヨウ</t>
    </rPh>
    <phoneticPr fontId="1"/>
  </si>
  <si>
    <t>土居中学校</t>
  </si>
  <si>
    <t>河村侑吾</t>
    <rPh sb="0" eb="2">
      <t>カワムラ</t>
    </rPh>
    <rPh sb="2" eb="4">
      <t>ユウゴ</t>
    </rPh>
    <phoneticPr fontId="1"/>
  </si>
  <si>
    <t>坂上想磨</t>
    <rPh sb="0" eb="2">
      <t>サカウエ</t>
    </rPh>
    <rPh sb="2" eb="3">
      <t>オモ</t>
    </rPh>
    <rPh sb="3" eb="4">
      <t>マロ</t>
    </rPh>
    <phoneticPr fontId="1"/>
  </si>
  <si>
    <t>近藤英樹</t>
    <rPh sb="0" eb="2">
      <t>コンドウ</t>
    </rPh>
    <rPh sb="2" eb="4">
      <t>ヒデキ</t>
    </rPh>
    <phoneticPr fontId="1"/>
  </si>
  <si>
    <t>山中愁智</t>
    <rPh sb="0" eb="2">
      <t>ヤマナカ</t>
    </rPh>
    <rPh sb="2" eb="3">
      <t>シュウ</t>
    </rPh>
    <rPh sb="3" eb="4">
      <t>サトシ</t>
    </rPh>
    <phoneticPr fontId="1"/>
  </si>
  <si>
    <t>森實将斗</t>
    <rPh sb="0" eb="2">
      <t>モリザネ</t>
    </rPh>
    <rPh sb="2" eb="4">
      <t>マサト</t>
    </rPh>
    <phoneticPr fontId="1"/>
  </si>
  <si>
    <t>今井教室</t>
    <rPh sb="0" eb="4">
      <t>イマイキョウシツ</t>
    </rPh>
    <phoneticPr fontId="1"/>
  </si>
  <si>
    <t>猪川智景</t>
    <rPh sb="0" eb="2">
      <t>イノカワ</t>
    </rPh>
    <rPh sb="2" eb="4">
      <t>チカゲ</t>
    </rPh>
    <phoneticPr fontId="1"/>
  </si>
  <si>
    <t>猪川一樹</t>
    <rPh sb="0" eb="2">
      <t>イノカワ</t>
    </rPh>
    <rPh sb="2" eb="4">
      <t>カズキ</t>
    </rPh>
    <phoneticPr fontId="1"/>
  </si>
  <si>
    <t>石原結人</t>
    <rPh sb="0" eb="2">
      <t>イシハラ</t>
    </rPh>
    <rPh sb="2" eb="3">
      <t>ユ</t>
    </rPh>
    <rPh sb="3" eb="4">
      <t>ヒト</t>
    </rPh>
    <phoneticPr fontId="1"/>
  </si>
  <si>
    <t>川上真聖</t>
    <rPh sb="0" eb="2">
      <t>カワカミ</t>
    </rPh>
    <rPh sb="2" eb="4">
      <t>マサキヨ</t>
    </rPh>
    <phoneticPr fontId="1"/>
  </si>
  <si>
    <t>玉井源起</t>
    <rPh sb="0" eb="2">
      <t>タマイ</t>
    </rPh>
    <rPh sb="2" eb="3">
      <t>ゲン</t>
    </rPh>
    <rPh sb="3" eb="4">
      <t>キ</t>
    </rPh>
    <phoneticPr fontId="1"/>
  </si>
  <si>
    <t>真鍋颯汰</t>
    <rPh sb="0" eb="2">
      <t>マナベ</t>
    </rPh>
    <rPh sb="2" eb="4">
      <t>ソウタ</t>
    </rPh>
    <phoneticPr fontId="1"/>
  </si>
  <si>
    <t>GMA</t>
  </si>
  <si>
    <t>女子１部２部</t>
    <phoneticPr fontId="3"/>
  </si>
  <si>
    <t>女子１部</t>
    <rPh sb="0" eb="2">
      <t>ジョシ</t>
    </rPh>
    <rPh sb="3" eb="4">
      <t>ブ</t>
    </rPh>
    <phoneticPr fontId="3"/>
  </si>
  <si>
    <t>女子１部準優勝</t>
    <rPh sb="0" eb="2">
      <t>ジョシ</t>
    </rPh>
    <rPh sb="3" eb="4">
      <t>ブ</t>
    </rPh>
    <rPh sb="4" eb="7">
      <t>ジュンユウショウ</t>
    </rPh>
    <phoneticPr fontId="4"/>
  </si>
  <si>
    <t>三豊クラブ</t>
    <rPh sb="0" eb="2">
      <t>ミトヨ</t>
    </rPh>
    <phoneticPr fontId="1"/>
  </si>
  <si>
    <t>今村百花</t>
    <rPh sb="0" eb="2">
      <t>イマムラ</t>
    </rPh>
    <rPh sb="2" eb="3">
      <t>ヒャク</t>
    </rPh>
    <rPh sb="3" eb="4">
      <t>ハナ</t>
    </rPh>
    <phoneticPr fontId="1"/>
  </si>
  <si>
    <t>三豊クラブ</t>
  </si>
  <si>
    <t>芳地沙織</t>
    <rPh sb="0" eb="2">
      <t>ホウチ</t>
    </rPh>
    <rPh sb="2" eb="4">
      <t>サオリ</t>
    </rPh>
    <phoneticPr fontId="1"/>
  </si>
  <si>
    <t>長原芽美</t>
    <rPh sb="0" eb="2">
      <t>ナガハラ</t>
    </rPh>
    <rPh sb="2" eb="3">
      <t>メ</t>
    </rPh>
    <rPh sb="3" eb="4">
      <t>ミ</t>
    </rPh>
    <phoneticPr fontId="1"/>
  </si>
  <si>
    <t>田中なな</t>
    <rPh sb="0" eb="2">
      <t>タナカ</t>
    </rPh>
    <phoneticPr fontId="1"/>
  </si>
  <si>
    <t>双葉</t>
    <rPh sb="0" eb="2">
      <t>フタバ</t>
    </rPh>
    <phoneticPr fontId="1"/>
  </si>
  <si>
    <t>松本沙織</t>
    <rPh sb="0" eb="4">
      <t>マツモトサオリ</t>
    </rPh>
    <phoneticPr fontId="1"/>
  </si>
  <si>
    <t>鴻上涼子</t>
    <rPh sb="0" eb="2">
      <t>コウガミ</t>
    </rPh>
    <rPh sb="2" eb="4">
      <t>リョウコ</t>
    </rPh>
    <phoneticPr fontId="1"/>
  </si>
  <si>
    <t>高橋善子</t>
    <rPh sb="0" eb="2">
      <t>タカハシ</t>
    </rPh>
    <rPh sb="2" eb="4">
      <t>ゼンコ</t>
    </rPh>
    <phoneticPr fontId="1"/>
  </si>
  <si>
    <t>森　里恵</t>
    <rPh sb="0" eb="1">
      <t>モリ</t>
    </rPh>
    <rPh sb="2" eb="4">
      <t>リエ</t>
    </rPh>
    <phoneticPr fontId="1"/>
  </si>
  <si>
    <t>女子３部</t>
    <phoneticPr fontId="3"/>
  </si>
  <si>
    <t>によるものとする。</t>
    <phoneticPr fontId="3"/>
  </si>
  <si>
    <t>女子１部優勝（１部２チームの直接対決の勝者）</t>
    <rPh sb="0" eb="2">
      <t>ジョシ</t>
    </rPh>
    <rPh sb="3" eb="4">
      <t>ブ</t>
    </rPh>
    <rPh sb="4" eb="6">
      <t>ユウショウ</t>
    </rPh>
    <rPh sb="8" eb="9">
      <t>ブ</t>
    </rPh>
    <rPh sb="14" eb="16">
      <t>チョクセツ</t>
    </rPh>
    <rPh sb="16" eb="18">
      <t>タイケツ</t>
    </rPh>
    <rPh sb="19" eb="21">
      <t>ショウシャ</t>
    </rPh>
    <phoneticPr fontId="4"/>
  </si>
  <si>
    <t>女子２部優勝（２部２チームの直接対決の勝者）</t>
    <rPh sb="0" eb="2">
      <t>ジョシ</t>
    </rPh>
    <rPh sb="3" eb="4">
      <t>ブ</t>
    </rPh>
    <rPh sb="4" eb="6">
      <t>ユウショウ</t>
    </rPh>
    <rPh sb="8" eb="9">
      <t>ブ</t>
    </rPh>
    <rPh sb="14" eb="16">
      <t>チョクセツ</t>
    </rPh>
    <rPh sb="16" eb="18">
      <t>タイケツ</t>
    </rPh>
    <rPh sb="19" eb="21">
      <t>ショウシャ</t>
    </rPh>
    <phoneticPr fontId="4"/>
  </si>
  <si>
    <t>薦田あかね</t>
    <rPh sb="0" eb="2">
      <t>コモダ</t>
    </rPh>
    <phoneticPr fontId="1"/>
  </si>
  <si>
    <t>阿部一恵</t>
    <rPh sb="0" eb="2">
      <t>アベ</t>
    </rPh>
    <rPh sb="2" eb="4">
      <t>カズエ</t>
    </rPh>
    <phoneticPr fontId="1"/>
  </si>
  <si>
    <t>ZERO7</t>
  </si>
  <si>
    <t>鈴木知恵子</t>
    <rPh sb="0" eb="2">
      <t>スズキ</t>
    </rPh>
    <rPh sb="2" eb="5">
      <t>チエコ</t>
    </rPh>
    <phoneticPr fontId="1"/>
  </si>
  <si>
    <t>土居クラブ</t>
    <rPh sb="0" eb="2">
      <t>ドイ</t>
    </rPh>
    <phoneticPr fontId="1"/>
  </si>
  <si>
    <t>藤田小百合</t>
    <rPh sb="0" eb="2">
      <t>フジタ</t>
    </rPh>
    <rPh sb="2" eb="5">
      <t>サユリ</t>
    </rPh>
    <phoneticPr fontId="1"/>
  </si>
  <si>
    <t>イーグル</t>
  </si>
  <si>
    <t>高橋郁子</t>
    <rPh sb="0" eb="2">
      <t>タカハシ</t>
    </rPh>
    <rPh sb="2" eb="4">
      <t>イクコ</t>
    </rPh>
    <phoneticPr fontId="1"/>
  </si>
  <si>
    <t>森藤明美</t>
    <rPh sb="0" eb="2">
      <t>モリトウ</t>
    </rPh>
    <rPh sb="2" eb="4">
      <t>アケミ</t>
    </rPh>
    <phoneticPr fontId="1"/>
  </si>
  <si>
    <t>新居浜東高校</t>
    <rPh sb="0" eb="3">
      <t>ニイハマ</t>
    </rPh>
    <rPh sb="3" eb="6">
      <t>ヒガシコウコウ</t>
    </rPh>
    <phoneticPr fontId="1"/>
  </si>
  <si>
    <t>續木友葵</t>
    <rPh sb="0" eb="2">
      <t>ツズキキ</t>
    </rPh>
    <rPh sb="2" eb="3">
      <t>トモ</t>
    </rPh>
    <rPh sb="3" eb="4">
      <t>アオイ</t>
    </rPh>
    <phoneticPr fontId="1"/>
  </si>
  <si>
    <t>土居高校</t>
    <rPh sb="0" eb="2">
      <t>ドイ</t>
    </rPh>
    <rPh sb="2" eb="4">
      <t>コウコウ</t>
    </rPh>
    <phoneticPr fontId="1"/>
  </si>
  <si>
    <t>猪川ももか</t>
    <rPh sb="0" eb="2">
      <t>イノカワ</t>
    </rPh>
    <phoneticPr fontId="1"/>
  </si>
  <si>
    <t>ナチュラルハート</t>
  </si>
  <si>
    <t>はね会</t>
  </si>
  <si>
    <t>土居中学校</t>
    <rPh sb="0" eb="2">
      <t>ドイ</t>
    </rPh>
    <rPh sb="2" eb="5">
      <t>チュウガッコウ</t>
    </rPh>
    <phoneticPr fontId="1"/>
  </si>
  <si>
    <t>髙橋理夢</t>
    <rPh sb="0" eb="2">
      <t>タカハシ</t>
    </rPh>
    <rPh sb="2" eb="3">
      <t>リ</t>
    </rPh>
    <rPh sb="3" eb="4">
      <t>ユメ</t>
    </rPh>
    <phoneticPr fontId="1"/>
  </si>
  <si>
    <t>白木彩夏</t>
    <rPh sb="0" eb="2">
      <t>シラキ</t>
    </rPh>
    <rPh sb="2" eb="3">
      <t>サイ</t>
    </rPh>
    <rPh sb="3" eb="4">
      <t>ナツ</t>
    </rPh>
    <phoneticPr fontId="1"/>
  </si>
  <si>
    <t>山内莉橙</t>
    <rPh sb="0" eb="2">
      <t>ヤマウチ</t>
    </rPh>
    <rPh sb="2" eb="3">
      <t>リ</t>
    </rPh>
    <rPh sb="3" eb="4">
      <t>ダイダイ</t>
    </rPh>
    <phoneticPr fontId="1"/>
  </si>
  <si>
    <t>星加結心</t>
    <rPh sb="0" eb="2">
      <t>ホシカ</t>
    </rPh>
    <rPh sb="2" eb="3">
      <t>ケツ</t>
    </rPh>
    <rPh sb="3" eb="4">
      <t>ココロ</t>
    </rPh>
    <phoneticPr fontId="1"/>
  </si>
  <si>
    <t>合田はるみ</t>
    <rPh sb="0" eb="2">
      <t>ゴウダ</t>
    </rPh>
    <phoneticPr fontId="1"/>
  </si>
  <si>
    <t>荻田アツ子</t>
    <rPh sb="0" eb="2">
      <t>オギタ</t>
    </rPh>
    <rPh sb="4" eb="5">
      <t>コ</t>
    </rPh>
    <phoneticPr fontId="1"/>
  </si>
  <si>
    <t>今井教室</t>
  </si>
  <si>
    <t>佐伯希絆愛</t>
    <rPh sb="0" eb="2">
      <t>サエキ</t>
    </rPh>
    <rPh sb="2" eb="3">
      <t>ノゾミ</t>
    </rPh>
    <rPh sb="3" eb="4">
      <t>キズナ</t>
    </rPh>
    <rPh sb="4" eb="5">
      <t>アイ</t>
    </rPh>
    <phoneticPr fontId="1"/>
  </si>
  <si>
    <t>石川紫音</t>
    <rPh sb="0" eb="2">
      <t>イシカワ</t>
    </rPh>
    <rPh sb="2" eb="4">
      <t>シオン</t>
    </rPh>
    <phoneticPr fontId="1"/>
  </si>
  <si>
    <t>戸田妃葉璃</t>
    <rPh sb="0" eb="2">
      <t>トダ</t>
    </rPh>
    <rPh sb="2" eb="3">
      <t>ヒ</t>
    </rPh>
    <rPh sb="3" eb="4">
      <t>ハ</t>
    </rPh>
    <rPh sb="4" eb="5">
      <t>リ</t>
    </rPh>
    <phoneticPr fontId="1"/>
  </si>
  <si>
    <t>内田大登</t>
    <rPh sb="0" eb="2">
      <t>ウチダ</t>
    </rPh>
    <rPh sb="2" eb="3">
      <t>ダイ</t>
    </rPh>
    <rPh sb="3" eb="4">
      <t>ノボル</t>
    </rPh>
    <phoneticPr fontId="1"/>
  </si>
  <si>
    <t>續木雅仁</t>
    <rPh sb="0" eb="2">
      <t>ツヅキ</t>
    </rPh>
    <rPh sb="2" eb="3">
      <t>ガ</t>
    </rPh>
    <rPh sb="3" eb="4">
      <t>ジン</t>
    </rPh>
    <phoneticPr fontId="2"/>
  </si>
  <si>
    <t>今井教室</t>
    <rPh sb="0" eb="2">
      <t>イマイ</t>
    </rPh>
    <rPh sb="2" eb="4">
      <t>キョウシツ</t>
    </rPh>
    <phoneticPr fontId="3"/>
  </si>
  <si>
    <t>波多大五郎</t>
    <rPh sb="0" eb="2">
      <t>ナミオオ</t>
    </rPh>
    <rPh sb="2" eb="5">
      <t>ダイゴロウ</t>
    </rPh>
    <phoneticPr fontId="3"/>
  </si>
  <si>
    <t>中萩ＪＢＣ</t>
    <rPh sb="0" eb="2">
      <t>ナカハギ</t>
    </rPh>
    <phoneticPr fontId="1"/>
  </si>
  <si>
    <t>佐藤寛倫</t>
    <rPh sb="0" eb="2">
      <t>サトウ</t>
    </rPh>
    <rPh sb="2" eb="3">
      <t>ヒロシ</t>
    </rPh>
    <rPh sb="3" eb="4">
      <t>リン</t>
    </rPh>
    <phoneticPr fontId="3"/>
  </si>
  <si>
    <t>佐藤クラブ</t>
    <rPh sb="0" eb="2">
      <t>サトウ</t>
    </rPh>
    <phoneticPr fontId="1"/>
  </si>
  <si>
    <t>佐藤絵理</t>
    <rPh sb="0" eb="2">
      <t>サトウ</t>
    </rPh>
    <rPh sb="2" eb="4">
      <t>エリ</t>
    </rPh>
    <phoneticPr fontId="3"/>
  </si>
  <si>
    <t>小村肇</t>
    <rPh sb="0" eb="2">
      <t>コムラ</t>
    </rPh>
    <phoneticPr fontId="3"/>
  </si>
  <si>
    <t>愛大ＯＢ</t>
    <rPh sb="0" eb="2">
      <t>アイダイ</t>
    </rPh>
    <phoneticPr fontId="3"/>
  </si>
  <si>
    <t>鈴木慎也</t>
    <rPh sb="0" eb="2">
      <t>スズキ</t>
    </rPh>
    <rPh sb="2" eb="4">
      <t>シンヤ</t>
    </rPh>
    <phoneticPr fontId="3"/>
  </si>
  <si>
    <t>男子１部</t>
    <rPh sb="0" eb="2">
      <t>ダンシ</t>
    </rPh>
    <rPh sb="3" eb="4">
      <t>ブ</t>
    </rPh>
    <phoneticPr fontId="4"/>
  </si>
  <si>
    <t>15点3ゲーム</t>
    <rPh sb="2" eb="3">
      <t>テン</t>
    </rPh>
    <phoneticPr fontId="3"/>
  </si>
  <si>
    <t>21点3ゲーム</t>
    <rPh sb="2" eb="3">
      <t>テン</t>
    </rPh>
    <phoneticPr fontId="3"/>
  </si>
  <si>
    <t>佐藤美翔</t>
    <rPh sb="0" eb="2">
      <t>サトウ</t>
    </rPh>
    <rPh sb="2" eb="4">
      <t>ミカ</t>
    </rPh>
    <phoneticPr fontId="3"/>
  </si>
  <si>
    <t>山中多希莉</t>
    <rPh sb="0" eb="2">
      <t>ヤマナカ</t>
    </rPh>
    <rPh sb="2" eb="3">
      <t>タ</t>
    </rPh>
    <rPh sb="3" eb="4">
      <t>マレ</t>
    </rPh>
    <rPh sb="4" eb="5">
      <t>リ</t>
    </rPh>
    <phoneticPr fontId="3"/>
  </si>
  <si>
    <t>ＪＢＦ船木</t>
    <rPh sb="3" eb="5">
      <t>フナキ</t>
    </rPh>
    <phoneticPr fontId="3"/>
  </si>
  <si>
    <t>初心者Ａ</t>
    <rPh sb="0" eb="3">
      <t>ショシンシャ</t>
    </rPh>
    <phoneticPr fontId="3"/>
  </si>
  <si>
    <t>初心者Ｂ</t>
    <rPh sb="0" eb="3">
      <t>ショシンシャ</t>
    </rPh>
    <phoneticPr fontId="3"/>
  </si>
  <si>
    <t>おFAX</t>
    <phoneticPr fontId="1"/>
  </si>
  <si>
    <t>川上俊満</t>
    <rPh sb="0" eb="2">
      <t>カワカミ</t>
    </rPh>
    <rPh sb="2" eb="4">
      <t>トシミツ</t>
    </rPh>
    <phoneticPr fontId="3"/>
  </si>
  <si>
    <t>尾﨑葉太</t>
    <rPh sb="0" eb="2">
      <t>オザキ</t>
    </rPh>
    <rPh sb="2" eb="3">
      <t>ハ</t>
    </rPh>
    <rPh sb="3" eb="4">
      <t>タ</t>
    </rPh>
    <phoneticPr fontId="3"/>
  </si>
  <si>
    <t>土居中学校</t>
    <rPh sb="0" eb="5">
      <t>ドイチュウガッコウ</t>
    </rPh>
    <phoneticPr fontId="3"/>
  </si>
  <si>
    <t>ときわクラブ</t>
    <phoneticPr fontId="3"/>
  </si>
  <si>
    <t>續木蒼馬</t>
    <rPh sb="0" eb="2">
      <t>ツヅキ</t>
    </rPh>
    <rPh sb="2" eb="4">
      <t>ソウマ</t>
    </rPh>
    <phoneticPr fontId="1"/>
  </si>
  <si>
    <t>小山雄大</t>
    <rPh sb="0" eb="2">
      <t>コヤマ</t>
    </rPh>
    <rPh sb="2" eb="4">
      <t>ユウダイ</t>
    </rPh>
    <phoneticPr fontId="1"/>
  </si>
  <si>
    <t>片桐将志</t>
    <rPh sb="0" eb="2">
      <t>カタギリ</t>
    </rPh>
    <rPh sb="2" eb="4">
      <t>マサユキ</t>
    </rPh>
    <phoneticPr fontId="3"/>
  </si>
  <si>
    <t>今滝大貴</t>
    <rPh sb="0" eb="2">
      <t>イマタキ</t>
    </rPh>
    <rPh sb="2" eb="4">
      <t>ダイキ</t>
    </rPh>
    <phoneticPr fontId="3"/>
  </si>
  <si>
    <t>山下直輝</t>
    <rPh sb="0" eb="2">
      <t>ヤマシタ</t>
    </rPh>
    <rPh sb="2" eb="4">
      <t>ナオキ</t>
    </rPh>
    <phoneticPr fontId="3"/>
  </si>
  <si>
    <t>GMA</t>
    <phoneticPr fontId="1"/>
  </si>
  <si>
    <t>千田英治</t>
    <rPh sb="0" eb="2">
      <t>センダ</t>
    </rPh>
    <rPh sb="2" eb="4">
      <t>エイジ</t>
    </rPh>
    <phoneticPr fontId="3"/>
  </si>
  <si>
    <t>土居中学校</t>
    <phoneticPr fontId="3"/>
  </si>
  <si>
    <r>
      <rPr>
        <sz val="28"/>
        <color rgb="FF000000"/>
        <rFont val="HG丸ｺﾞｼｯｸM-PRO"/>
        <family val="3"/>
        <charset val="128"/>
      </rPr>
      <t>男子１部</t>
    </r>
    <r>
      <rPr>
        <sz val="20"/>
        <color indexed="8"/>
        <rFont val="HG丸ｺﾞｼｯｸM-PRO"/>
        <family val="3"/>
        <charset val="128"/>
      </rPr>
      <t>（リーグ戦）</t>
    </r>
    <rPh sb="8" eb="9">
      <t>セン</t>
    </rPh>
    <phoneticPr fontId="3"/>
  </si>
  <si>
    <r>
      <rPr>
        <sz val="28"/>
        <color rgb="FF000000"/>
        <rFont val="HG丸ｺﾞｼｯｸM-PRO"/>
        <family val="3"/>
        <charset val="128"/>
      </rPr>
      <t>男子２部</t>
    </r>
    <r>
      <rPr>
        <sz val="20"/>
        <color indexed="8"/>
        <rFont val="HG丸ｺﾞｼｯｸM-PRO"/>
        <family val="3"/>
        <charset val="128"/>
      </rPr>
      <t>（2位あがり）</t>
    </r>
    <phoneticPr fontId="3"/>
  </si>
  <si>
    <r>
      <rPr>
        <sz val="28"/>
        <color rgb="FF000000"/>
        <rFont val="HG丸ｺﾞｼｯｸM-PRO"/>
        <family val="3"/>
        <charset val="128"/>
      </rPr>
      <t>男子３部</t>
    </r>
    <r>
      <rPr>
        <sz val="20"/>
        <color indexed="8"/>
        <rFont val="HG丸ｺﾞｼｯｸM-PRO"/>
        <family val="3"/>
        <charset val="128"/>
      </rPr>
      <t>（リーグ戦）</t>
    </r>
    <rPh sb="8" eb="9">
      <t>セン</t>
    </rPh>
    <phoneticPr fontId="3"/>
  </si>
  <si>
    <r>
      <rPr>
        <sz val="28"/>
        <color rgb="FF000000"/>
        <rFont val="HG丸ｺﾞｼｯｸM-PRO"/>
        <family val="3"/>
        <charset val="128"/>
      </rPr>
      <t>男子４部</t>
    </r>
    <r>
      <rPr>
        <sz val="20"/>
        <color indexed="8"/>
        <rFont val="HG丸ｺﾞｼｯｸM-PRO"/>
        <family val="3"/>
        <charset val="128"/>
      </rPr>
      <t>（2位あがり）</t>
    </r>
    <phoneticPr fontId="3"/>
  </si>
  <si>
    <r>
      <rPr>
        <sz val="28"/>
        <color rgb="FF000000"/>
        <rFont val="HG丸ｺﾞｼｯｸM-PRO"/>
        <family val="3"/>
        <charset val="128"/>
      </rPr>
      <t>女子１部２部</t>
    </r>
    <r>
      <rPr>
        <sz val="26"/>
        <color indexed="8"/>
        <rFont val="HG丸ｺﾞｼｯｸM-PRO"/>
        <family val="3"/>
        <charset val="128"/>
      </rPr>
      <t>（リーグ戦）</t>
    </r>
    <rPh sb="0" eb="2">
      <t>ジョシ</t>
    </rPh>
    <rPh sb="3" eb="4">
      <t>ブ</t>
    </rPh>
    <rPh sb="10" eb="11">
      <t>セン</t>
    </rPh>
    <phoneticPr fontId="3"/>
  </si>
  <si>
    <r>
      <rPr>
        <sz val="28"/>
        <color rgb="FF000000"/>
        <rFont val="HG丸ｺﾞｼｯｸM-PRO"/>
        <family val="3"/>
        <charset val="128"/>
      </rPr>
      <t>女子３部</t>
    </r>
    <r>
      <rPr>
        <sz val="26"/>
        <color indexed="8"/>
        <rFont val="HG丸ｺﾞｼｯｸM-PRO"/>
        <family val="3"/>
        <charset val="128"/>
      </rPr>
      <t>（リーグ戦）</t>
    </r>
    <rPh sb="0" eb="2">
      <t>ジョシ</t>
    </rPh>
    <rPh sb="8" eb="9">
      <t>セン</t>
    </rPh>
    <phoneticPr fontId="3"/>
  </si>
  <si>
    <r>
      <rPr>
        <sz val="28"/>
        <color rgb="FF000000"/>
        <rFont val="HG丸ｺﾞｼｯｸM-PRO"/>
        <family val="3"/>
        <charset val="128"/>
      </rPr>
      <t>女子４部</t>
    </r>
    <r>
      <rPr>
        <sz val="20"/>
        <color indexed="8"/>
        <rFont val="HG丸ｺﾞｼｯｸM-PRO"/>
        <family val="3"/>
        <charset val="128"/>
      </rPr>
      <t>（2位あがり）</t>
    </r>
    <rPh sb="0" eb="2">
      <t>ジョシ</t>
    </rPh>
    <phoneticPr fontId="3"/>
  </si>
  <si>
    <r>
      <rPr>
        <sz val="28"/>
        <color rgb="FF000000"/>
        <rFont val="HG丸ｺﾞｼｯｸM-PRO"/>
        <family val="3"/>
        <charset val="128"/>
      </rPr>
      <t>初心者</t>
    </r>
    <r>
      <rPr>
        <sz val="20"/>
        <color indexed="8"/>
        <rFont val="HG丸ｺﾞｼｯｸM-PRO"/>
        <family val="3"/>
        <charset val="128"/>
      </rPr>
      <t>（2位あがり）</t>
    </r>
    <rPh sb="0" eb="3">
      <t>ショシンシャ</t>
    </rPh>
    <phoneticPr fontId="3"/>
  </si>
  <si>
    <t>リーグ戦を行うが、各部の結果は直接対決結果</t>
    <rPh sb="3" eb="4">
      <t>セン</t>
    </rPh>
    <rPh sb="5" eb="6">
      <t>オコナ</t>
    </rPh>
    <rPh sb="9" eb="11">
      <t>カクブ</t>
    </rPh>
    <rPh sb="12" eb="14">
      <t>ケッカ</t>
    </rPh>
    <rPh sb="15" eb="17">
      <t>チョクセツ</t>
    </rPh>
    <rPh sb="17" eb="19">
      <t>タイケツ</t>
    </rPh>
    <rPh sb="19" eb="21">
      <t>ケッカ</t>
    </rPh>
    <phoneticPr fontId="3"/>
  </si>
  <si>
    <t>クラレ</t>
    <phoneticPr fontId="1"/>
  </si>
  <si>
    <t>A's</t>
    <phoneticPr fontId="1"/>
  </si>
  <si>
    <t>女子４部Ｂ</t>
    <phoneticPr fontId="3"/>
  </si>
  <si>
    <t>田邊文子</t>
  </si>
  <si>
    <t>丹　昌子</t>
  </si>
  <si>
    <t>加地和佳奈</t>
  </si>
  <si>
    <t>笹野芽生</t>
  </si>
  <si>
    <t>橋本いずみ</t>
  </si>
  <si>
    <t>堀田好江</t>
  </si>
  <si>
    <t>猪川なのは</t>
  </si>
  <si>
    <t>今城亜美</t>
  </si>
  <si>
    <t>瀬戸丸優音</t>
  </si>
  <si>
    <t>佐伯寿望愛</t>
  </si>
  <si>
    <t>ナチュラルハート</t>
    <phoneticPr fontId="3"/>
  </si>
  <si>
    <t>はね会</t>
    <phoneticPr fontId="3"/>
  </si>
  <si>
    <t>佐藤夢翔</t>
  </si>
  <si>
    <t>檜垣胡太郎</t>
  </si>
  <si>
    <t>曽根悠斗</t>
  </si>
  <si>
    <t>村上稜真</t>
  </si>
  <si>
    <t>吉富一登</t>
  </si>
  <si>
    <t>藤田徠聖</t>
  </si>
  <si>
    <t>山内賢信</t>
  </si>
  <si>
    <t>船越亘留</t>
  </si>
  <si>
    <t>千田ひなた</t>
  </si>
  <si>
    <t>山下花林</t>
  </si>
  <si>
    <t>中萩ＪＢＣ</t>
    <phoneticPr fontId="3"/>
  </si>
  <si>
    <t>GMA</t>
    <phoneticPr fontId="3"/>
  </si>
  <si>
    <t>仙波史也</t>
  </si>
  <si>
    <t>眞鍋浩二</t>
  </si>
  <si>
    <t>関川クラブ</t>
  </si>
  <si>
    <t>佐藤美翔</t>
  </si>
  <si>
    <t>中萩ＪＢＣ</t>
  </si>
  <si>
    <t>山中多希莉</t>
  </si>
  <si>
    <t>ＪＢＦ船木</t>
  </si>
  <si>
    <t>ﾑｰﾝｳｫｰｶｰｽﾞ</t>
    <phoneticPr fontId="3"/>
  </si>
  <si>
    <t>初心者 優勝（男女合同）</t>
    <rPh sb="0" eb="3">
      <t>ショシンシャ</t>
    </rPh>
    <rPh sb="4" eb="6">
      <t>ユウショウ</t>
    </rPh>
    <rPh sb="7" eb="9">
      <t>ダンジョ</t>
    </rPh>
    <rPh sb="9" eb="11">
      <t>ゴウドウ</t>
    </rPh>
    <phoneticPr fontId="4"/>
  </si>
  <si>
    <t>初心者 準優勝（男女合同）</t>
    <rPh sb="0" eb="3">
      <t>ショシンシャ</t>
    </rPh>
    <rPh sb="4" eb="5">
      <t>ジュン</t>
    </rPh>
    <rPh sb="5" eb="7">
      <t>ユウショウ</t>
    </rPh>
    <rPh sb="8" eb="10">
      <t>ダンジョ</t>
    </rPh>
    <rPh sb="10" eb="12">
      <t>ゴウドウ</t>
    </rPh>
    <phoneticPr fontId="4"/>
  </si>
  <si>
    <t>佐伯望</t>
    <rPh sb="0" eb="2">
      <t>サエキ</t>
    </rPh>
    <rPh sb="2" eb="3">
      <t>ノゾミ</t>
    </rPh>
    <phoneticPr fontId="1"/>
  </si>
  <si>
    <t>キケン</t>
    <phoneticPr fontId="3"/>
  </si>
  <si>
    <t>1</t>
    <phoneticPr fontId="3"/>
  </si>
  <si>
    <t>2</t>
    <phoneticPr fontId="3"/>
  </si>
  <si>
    <t>田邊文子</t>
    <phoneticPr fontId="3"/>
  </si>
  <si>
    <t>丹　昌子</t>
    <phoneticPr fontId="3"/>
  </si>
  <si>
    <t>ナチュラルハート</t>
    <phoneticPr fontId="3"/>
  </si>
  <si>
    <t>橋本いずみ</t>
    <phoneticPr fontId="3"/>
  </si>
  <si>
    <t>はね会</t>
    <phoneticPr fontId="3"/>
  </si>
  <si>
    <t>堀田好江</t>
    <phoneticPr fontId="3"/>
  </si>
  <si>
    <t>今滝大貴</t>
  </si>
  <si>
    <t>濱野高宏</t>
  </si>
  <si>
    <t>漆原和哉</t>
  </si>
  <si>
    <t>村上優悟</t>
  </si>
  <si>
    <t>木村碧樹</t>
  </si>
  <si>
    <t>續木蒼馬</t>
  </si>
  <si>
    <t>小山雄大</t>
  </si>
  <si>
    <t>片桐将志</t>
    <phoneticPr fontId="3"/>
  </si>
  <si>
    <t>5</t>
    <phoneticPr fontId="3"/>
  </si>
  <si>
    <t>3</t>
    <phoneticPr fontId="3"/>
  </si>
  <si>
    <t>4</t>
    <phoneticPr fontId="3"/>
  </si>
  <si>
    <t>山下直輝</t>
  </si>
  <si>
    <t>千田英治</t>
  </si>
  <si>
    <t>石原結人</t>
  </si>
  <si>
    <t>川上真聖</t>
  </si>
  <si>
    <t>青木雅敬</t>
  </si>
  <si>
    <t>斉藤博昭</t>
  </si>
  <si>
    <t>石川竜郎</t>
  </si>
  <si>
    <t>尾崎謙二</t>
  </si>
  <si>
    <t>大森一行</t>
  </si>
  <si>
    <t>菊地敦史</t>
  </si>
  <si>
    <t>合田はるみ</t>
  </si>
  <si>
    <t>荻田アツ子</t>
  </si>
  <si>
    <t>安藤貴啓</t>
  </si>
  <si>
    <t>遊羽楽</t>
  </si>
  <si>
    <t>三笠孝幸</t>
  </si>
  <si>
    <t>坂上想磨</t>
  </si>
  <si>
    <t>近藤英樹</t>
  </si>
  <si>
    <t>6</t>
    <phoneticPr fontId="3"/>
  </si>
  <si>
    <t>第１８回四国中央市オープン　R5.2.19（日）　アリーナ土居　参加者62組（124名）</t>
    <rPh sb="0" eb="1">
      <t>ダイ</t>
    </rPh>
    <rPh sb="3" eb="4">
      <t>カイ</t>
    </rPh>
    <rPh sb="4" eb="9">
      <t>ｓ</t>
    </rPh>
    <rPh sb="22" eb="23">
      <t>ヒ</t>
    </rPh>
    <rPh sb="29" eb="31">
      <t>ドイ</t>
    </rPh>
    <rPh sb="32" eb="34">
      <t>サンカ</t>
    </rPh>
    <rPh sb="34" eb="35">
      <t>シャ</t>
    </rPh>
    <rPh sb="37" eb="38">
      <t>クミ</t>
    </rPh>
    <rPh sb="42" eb="43">
      <t>メイ</t>
    </rPh>
    <phoneticPr fontId="3"/>
  </si>
  <si>
    <t>９コート使用。入口すぐの左側の１コートをつぶして本部席とした。</t>
    <rPh sb="4" eb="6">
      <t>シヨウ</t>
    </rPh>
    <rPh sb="7" eb="9">
      <t>イリグチ</t>
    </rPh>
    <rPh sb="12" eb="14">
      <t>ヒダリガワ</t>
    </rPh>
    <rPh sb="24" eb="27">
      <t>ホンブセキ</t>
    </rPh>
    <phoneticPr fontId="3"/>
  </si>
  <si>
    <t>調整をやりすぎて、本部席の交代時に混乱した。審判線審が間に合わないトラブルもあった。</t>
    <rPh sb="0" eb="2">
      <t>チョウセイ</t>
    </rPh>
    <rPh sb="9" eb="12">
      <t>ホンブセキ</t>
    </rPh>
    <rPh sb="13" eb="15">
      <t>コウタイ</t>
    </rPh>
    <rPh sb="15" eb="16">
      <t>ジ</t>
    </rPh>
    <rPh sb="17" eb="19">
      <t>コンラン</t>
    </rPh>
    <rPh sb="22" eb="24">
      <t>シンパン</t>
    </rPh>
    <rPh sb="24" eb="26">
      <t>センシン</t>
    </rPh>
    <rPh sb="27" eb="28">
      <t>マ</t>
    </rPh>
    <rPh sb="29" eb="30">
      <t>ア</t>
    </rPh>
    <phoneticPr fontId="3"/>
  </si>
  <si>
    <t>１チーム棄権。そのコートだけ進行がはやく、後半に進行のおそいコートを変更して調整。</t>
    <rPh sb="4" eb="6">
      <t>キケン</t>
    </rPh>
    <rPh sb="14" eb="16">
      <t>シンコウ</t>
    </rPh>
    <rPh sb="21" eb="23">
      <t>コウハン</t>
    </rPh>
    <rPh sb="24" eb="26">
      <t>シンコウ</t>
    </rPh>
    <rPh sb="34" eb="36">
      <t>ヘンコウ</t>
    </rPh>
    <rPh sb="38" eb="40">
      <t>チョウセイ</t>
    </rPh>
    <phoneticPr fontId="3"/>
  </si>
  <si>
    <t>しかし調整をしていった結果、予定より１時間以上はやく終了した。</t>
    <rPh sb="3" eb="5">
      <t>チョウセイ</t>
    </rPh>
    <rPh sb="11" eb="13">
      <t>ケッカ</t>
    </rPh>
    <rPh sb="14" eb="16">
      <t>ヨテイ</t>
    </rPh>
    <rPh sb="19" eb="21">
      <t>ジカン</t>
    </rPh>
    <rPh sb="21" eb="23">
      <t>イジョウ</t>
    </rPh>
    <rPh sb="26" eb="28">
      <t>シュウリョウ</t>
    </rPh>
    <phoneticPr fontId="3"/>
  </si>
  <si>
    <t>15時半には2部決勝のみを残し、16時過ぎには試合終了。17時頃解散。</t>
    <rPh sb="2" eb="3">
      <t>ジ</t>
    </rPh>
    <rPh sb="3" eb="4">
      <t>ハン</t>
    </rPh>
    <rPh sb="7" eb="8">
      <t>ブ</t>
    </rPh>
    <rPh sb="8" eb="10">
      <t>ケッショウ</t>
    </rPh>
    <rPh sb="13" eb="14">
      <t>ノコ</t>
    </rPh>
    <rPh sb="18" eb="19">
      <t>ジ</t>
    </rPh>
    <rPh sb="19" eb="20">
      <t>ス</t>
    </rPh>
    <rPh sb="23" eb="25">
      <t>シアイ</t>
    </rPh>
    <rPh sb="25" eb="27">
      <t>シュウリョウ</t>
    </rPh>
    <rPh sb="30" eb="31">
      <t>ジ</t>
    </rPh>
    <rPh sb="31" eb="32">
      <t>コロ</t>
    </rPh>
    <rPh sb="32" eb="34">
      <t>カイサン</t>
    </rPh>
    <phoneticPr fontId="3"/>
  </si>
  <si>
    <t>試合に出ずに本部席にいたのは２名（今井、池内）</t>
    <rPh sb="0" eb="2">
      <t>シアイ</t>
    </rPh>
    <rPh sb="3" eb="4">
      <t>デ</t>
    </rPh>
    <rPh sb="6" eb="9">
      <t>ホンブセキ</t>
    </rPh>
    <rPh sb="15" eb="16">
      <t>メイ</t>
    </rPh>
    <rPh sb="17" eb="19">
      <t>イマイ</t>
    </rPh>
    <rPh sb="20" eb="22">
      <t>イケウチ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</si>
</sst>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&quot;(&quot;@&quot;)&quot;"/>
    <numFmt numFmtId="177" formatCode="\-"/>
    <numFmt numFmtId="178" formatCode="&quot;&quot;@&quot;位&quot;"/>
  </numFmts>
  <fonts count="57" x14ac:knownFonts="1">
    <font>
      <sz val="11"/>
      <name val="ＭＳ 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標準明朝"/>
      <family val="1"/>
      <charset val="128"/>
    </font>
    <font>
      <sz val="6"/>
      <name val="ＭＳ ゴシック"/>
      <family val="3"/>
      <charset val="128"/>
    </font>
    <font>
      <sz val="6"/>
      <name val="ＭＳ Ｐゴシック"/>
      <family val="3"/>
      <charset val="128"/>
    </font>
    <font>
      <sz val="8"/>
      <color indexed="8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7"/>
      <color indexed="8"/>
      <name val="ＭＳ Ｐゴシック"/>
      <family val="3"/>
      <charset val="128"/>
    </font>
    <font>
      <b/>
      <sz val="20"/>
      <color indexed="8"/>
      <name val="HG丸ｺﾞｼｯｸM-PRO"/>
      <family val="3"/>
      <charset val="128"/>
    </font>
    <font>
      <b/>
      <sz val="22"/>
      <color indexed="8"/>
      <name val="HG丸ｺﾞｼｯｸM-PRO"/>
      <family val="3"/>
      <charset val="128"/>
    </font>
    <font>
      <sz val="10"/>
      <color indexed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16"/>
      <color indexed="8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26"/>
      <color indexed="8"/>
      <name val="HG丸ｺﾞｼｯｸM-PRO"/>
      <family val="3"/>
      <charset val="128"/>
    </font>
    <font>
      <sz val="14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6"/>
      <color indexed="8"/>
      <name val="HG丸ｺﾞｼｯｸM-PRO"/>
      <family val="3"/>
      <charset val="128"/>
    </font>
    <font>
      <sz val="11"/>
      <color theme="1"/>
      <name val="ＭＳ Ｐゴシック"/>
      <family val="2"/>
      <scheme val="minor"/>
    </font>
    <font>
      <b/>
      <sz val="14"/>
      <color indexed="8"/>
      <name val="ＭＳ Ｐゴシック"/>
      <family val="3"/>
      <charset val="128"/>
    </font>
    <font>
      <sz val="11.5"/>
      <name val="ＭＳ Ｐゴシック"/>
      <family val="3"/>
      <charset val="128"/>
    </font>
    <font>
      <sz val="11.5"/>
      <color indexed="8"/>
      <name val="ＭＳ Ｐゴシック"/>
      <family val="3"/>
      <charset val="128"/>
    </font>
    <font>
      <sz val="10.5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sz val="26"/>
      <color indexed="8"/>
      <name val="HG丸ｺﾞｼｯｸM-PRO"/>
      <family val="3"/>
      <charset val="128"/>
    </font>
    <font>
      <sz val="20"/>
      <color indexed="8"/>
      <name val="HG丸ｺﾞｼｯｸM-PRO"/>
      <family val="3"/>
      <charset val="128"/>
    </font>
    <font>
      <b/>
      <sz val="26"/>
      <color indexed="8"/>
      <name val="ＭＳ Ｐゴシック"/>
      <family val="3"/>
      <charset val="128"/>
    </font>
    <font>
      <sz val="28"/>
      <color rgb="FF000000"/>
      <name val="HG丸ｺﾞｼｯｸM-PRO"/>
      <family val="3"/>
      <charset val="128"/>
    </font>
    <font>
      <sz val="26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EAF0F6"/>
        <bgColor indexed="64"/>
      </patternFill>
    </fill>
    <fill>
      <patternFill patternType="solid">
        <fgColor rgb="FFEFECF4"/>
        <bgColor indexed="64"/>
      </patternFill>
    </fill>
    <fill>
      <patternFill patternType="solid">
        <fgColor rgb="FFFFE7E7"/>
        <bgColor indexed="64"/>
      </patternFill>
    </fill>
  </fills>
  <borders count="11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slantDashDot">
        <color auto="1"/>
      </top>
      <bottom/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medium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medium">
        <color indexed="64"/>
      </top>
      <bottom/>
      <diagonal style="thin">
        <color indexed="64"/>
      </diagonal>
    </border>
    <border>
      <left style="thin">
        <color indexed="64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auto="1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auto="1"/>
      </left>
      <right style="thin">
        <color indexed="64"/>
      </right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/>
      <diagonal/>
    </border>
  </borders>
  <cellStyleXfs count="57">
    <xf numFmtId="0" fontId="0" fillId="0" borderId="0" applyBorder="0"/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0" borderId="1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3" borderId="4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22" fillId="23" borderId="9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6" fontId="7" fillId="0" borderId="0" applyFont="0" applyFill="0" applyBorder="0" applyAlignment="0" applyProtection="0">
      <alignment vertical="center"/>
    </xf>
    <xf numFmtId="0" fontId="24" fillId="7" borderId="4" applyNumberFormat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36" fillId="0" borderId="0" applyBorder="0"/>
    <xf numFmtId="0" fontId="7" fillId="0" borderId="0"/>
    <xf numFmtId="0" fontId="9" fillId="0" borderId="0">
      <alignment vertical="center"/>
    </xf>
    <xf numFmtId="0" fontId="36" fillId="0" borderId="0" applyBorder="0"/>
    <xf numFmtId="0" fontId="39" fillId="0" borderId="0">
      <alignment vertical="center"/>
    </xf>
    <xf numFmtId="0" fontId="39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41" fillId="0" borderId="0"/>
    <xf numFmtId="0" fontId="1" fillId="0" borderId="0">
      <alignment vertical="center"/>
    </xf>
    <xf numFmtId="0" fontId="7" fillId="0" borderId="0">
      <alignment vertical="center"/>
    </xf>
  </cellStyleXfs>
  <cellXfs count="576">
    <xf numFmtId="0" fontId="0" fillId="0" borderId="0" xfId="0"/>
    <xf numFmtId="0" fontId="26" fillId="24" borderId="0" xfId="50" applyFont="1" applyFill="1" applyBorder="1" applyAlignment="1">
      <alignment horizontal="left" vertical="center" shrinkToFit="1"/>
    </xf>
    <xf numFmtId="177" fontId="26" fillId="24" borderId="0" xfId="50" applyNumberFormat="1" applyFont="1" applyFill="1" applyBorder="1" applyAlignment="1">
      <alignment horizontal="left" vertical="center" shrinkToFit="1"/>
    </xf>
    <xf numFmtId="0" fontId="26" fillId="24" borderId="0" xfId="50" applyFont="1" applyFill="1" applyBorder="1" applyAlignment="1">
      <alignment horizontal="center" vertical="center" shrinkToFit="1"/>
    </xf>
    <xf numFmtId="177" fontId="26" fillId="24" borderId="0" xfId="50" applyNumberFormat="1" applyFont="1" applyFill="1" applyBorder="1" applyAlignment="1">
      <alignment horizontal="center" vertical="center" shrinkToFit="1"/>
    </xf>
    <xf numFmtId="0" fontId="9" fillId="26" borderId="0" xfId="50" applyFont="1" applyFill="1" applyAlignment="1">
      <alignment vertical="center"/>
    </xf>
    <xf numFmtId="0" fontId="10" fillId="26" borderId="0" xfId="50" applyFont="1" applyFill="1" applyBorder="1" applyAlignment="1">
      <alignment horizontal="center" vertical="center"/>
    </xf>
    <xf numFmtId="38" fontId="10" fillId="26" borderId="0" xfId="50" applyNumberFormat="1" applyFont="1" applyFill="1" applyBorder="1" applyAlignment="1">
      <alignment horizontal="center" vertical="center"/>
    </xf>
    <xf numFmtId="0" fontId="9" fillId="26" borderId="0" xfId="50" applyFont="1" applyFill="1" applyBorder="1" applyAlignment="1">
      <alignment vertical="center"/>
    </xf>
    <xf numFmtId="38" fontId="33" fillId="26" borderId="0" xfId="33" applyFont="1" applyFill="1" applyBorder="1" applyAlignment="1">
      <alignment horizontal="right" vertical="center" shrinkToFit="1"/>
    </xf>
    <xf numFmtId="0" fontId="35" fillId="26" borderId="0" xfId="50" applyFont="1" applyFill="1" applyAlignment="1">
      <alignment vertical="center"/>
    </xf>
    <xf numFmtId="38" fontId="26" fillId="26" borderId="0" xfId="34" applyFont="1" applyFill="1" applyBorder="1" applyAlignment="1">
      <alignment horizontal="center" vertical="center" shrinkToFit="1"/>
    </xf>
    <xf numFmtId="0" fontId="29" fillId="26" borderId="0" xfId="50" applyFont="1" applyFill="1" applyBorder="1" applyAlignment="1">
      <alignment horizontal="left" vertical="center"/>
    </xf>
    <xf numFmtId="0" fontId="10" fillId="26" borderId="0" xfId="50" applyFont="1" applyFill="1" applyBorder="1" applyAlignment="1">
      <alignment vertical="center"/>
    </xf>
    <xf numFmtId="178" fontId="10" fillId="26" borderId="0" xfId="50" applyNumberFormat="1" applyFont="1" applyFill="1" applyBorder="1" applyAlignment="1">
      <alignment vertical="center"/>
    </xf>
    <xf numFmtId="38" fontId="29" fillId="26" borderId="0" xfId="34" applyFont="1" applyFill="1" applyBorder="1" applyAlignment="1">
      <alignment horizontal="left" vertical="center"/>
    </xf>
    <xf numFmtId="0" fontId="10" fillId="26" borderId="0" xfId="50" applyFont="1" applyFill="1" applyBorder="1" applyAlignment="1">
      <alignment vertical="center" shrinkToFit="1"/>
    </xf>
    <xf numFmtId="0" fontId="10" fillId="26" borderId="0" xfId="50" applyFont="1" applyFill="1" applyBorder="1" applyAlignment="1">
      <alignment horizontal="right" vertical="center" shrinkToFit="1"/>
    </xf>
    <xf numFmtId="0" fontId="27" fillId="26" borderId="0" xfId="50" applyFont="1" applyFill="1" applyAlignment="1">
      <alignment vertical="center"/>
    </xf>
    <xf numFmtId="0" fontId="5" fillId="26" borderId="0" xfId="0" applyFont="1" applyFill="1" applyBorder="1" applyAlignment="1">
      <alignment horizontal="right" vertical="center" shrinkToFit="1"/>
    </xf>
    <xf numFmtId="0" fontId="26" fillId="26" borderId="0" xfId="50" applyFont="1" applyFill="1" applyBorder="1" applyAlignment="1">
      <alignment vertical="center" shrinkToFit="1"/>
    </xf>
    <xf numFmtId="0" fontId="5" fillId="26" borderId="0" xfId="0" applyFont="1" applyFill="1" applyBorder="1" applyAlignment="1">
      <alignment vertical="center"/>
    </xf>
    <xf numFmtId="178" fontId="34" fillId="26" borderId="0" xfId="0" applyNumberFormat="1" applyFont="1" applyFill="1" applyBorder="1" applyAlignment="1">
      <alignment vertical="center" shrinkToFit="1"/>
    </xf>
    <xf numFmtId="0" fontId="27" fillId="26" borderId="0" xfId="50" applyFont="1" applyFill="1" applyBorder="1" applyAlignment="1">
      <alignment horizontal="left"/>
    </xf>
    <xf numFmtId="0" fontId="10" fillId="26" borderId="18" xfId="50" applyFont="1" applyFill="1" applyBorder="1" applyAlignment="1">
      <alignment horizontal="right" vertical="center" shrinkToFit="1"/>
    </xf>
    <xf numFmtId="38" fontId="10" fillId="26" borderId="0" xfId="50" applyNumberFormat="1" applyFont="1" applyFill="1" applyBorder="1" applyAlignment="1">
      <alignment horizontal="center" vertical="center" shrinkToFit="1"/>
    </xf>
    <xf numFmtId="0" fontId="30" fillId="26" borderId="0" xfId="50" applyFont="1" applyFill="1" applyBorder="1" applyAlignment="1">
      <alignment vertical="center" shrinkToFit="1"/>
    </xf>
    <xf numFmtId="0" fontId="27" fillId="26" borderId="0" xfId="50" applyFont="1" applyFill="1" applyBorder="1" applyAlignment="1">
      <alignment vertical="center"/>
    </xf>
    <xf numFmtId="0" fontId="27" fillId="26" borderId="0" xfId="50" applyFont="1" applyFill="1" applyBorder="1"/>
    <xf numFmtId="0" fontId="28" fillId="26" borderId="0" xfId="50" applyFont="1" applyFill="1" applyAlignment="1">
      <alignment vertical="center"/>
    </xf>
    <xf numFmtId="0" fontId="31" fillId="26" borderId="0" xfId="50" applyFont="1" applyFill="1" applyAlignment="1">
      <alignment vertical="center"/>
    </xf>
    <xf numFmtId="0" fontId="32" fillId="26" borderId="0" xfId="50" applyFont="1" applyFill="1" applyAlignment="1">
      <alignment vertical="center"/>
    </xf>
    <xf numFmtId="0" fontId="35" fillId="26" borderId="0" xfId="50" applyFont="1" applyFill="1" applyBorder="1" applyAlignment="1">
      <alignment vertical="center"/>
    </xf>
    <xf numFmtId="0" fontId="6" fillId="26" borderId="0" xfId="0" applyFont="1" applyFill="1" applyBorder="1" applyAlignment="1">
      <alignment horizontal="center" vertical="center" shrinkToFit="1"/>
    </xf>
    <xf numFmtId="0" fontId="40" fillId="26" borderId="0" xfId="50" applyFont="1" applyFill="1" applyBorder="1" applyAlignment="1">
      <alignment vertical="center" shrinkToFit="1"/>
    </xf>
    <xf numFmtId="0" fontId="9" fillId="26" borderId="38" xfId="50" applyFont="1" applyFill="1" applyBorder="1" applyAlignment="1">
      <alignment vertical="center" shrinkToFit="1"/>
    </xf>
    <xf numFmtId="0" fontId="9" fillId="26" borderId="25" xfId="50" applyFont="1" applyFill="1" applyBorder="1" applyAlignment="1">
      <alignment vertical="center" shrinkToFit="1"/>
    </xf>
    <xf numFmtId="38" fontId="9" fillId="26" borderId="26" xfId="34" applyFont="1" applyFill="1" applyBorder="1" applyAlignment="1">
      <alignment vertical="center" shrinkToFit="1"/>
    </xf>
    <xf numFmtId="38" fontId="9" fillId="26" borderId="36" xfId="34" applyFont="1" applyFill="1" applyBorder="1" applyAlignment="1">
      <alignment horizontal="center" vertical="center" shrinkToFit="1"/>
    </xf>
    <xf numFmtId="0" fontId="9" fillId="26" borderId="30" xfId="50" applyFont="1" applyFill="1" applyBorder="1" applyAlignment="1">
      <alignment vertical="center" shrinkToFit="1"/>
    </xf>
    <xf numFmtId="38" fontId="9" fillId="26" borderId="37" xfId="34" applyFont="1" applyFill="1" applyBorder="1" applyAlignment="1">
      <alignment vertical="center" shrinkToFit="1"/>
    </xf>
    <xf numFmtId="0" fontId="9" fillId="26" borderId="22" xfId="50" applyFont="1" applyFill="1" applyBorder="1" applyAlignment="1">
      <alignment vertical="center" shrinkToFit="1"/>
    </xf>
    <xf numFmtId="0" fontId="9" fillId="26" borderId="32" xfId="50" applyFont="1" applyFill="1" applyBorder="1" applyAlignment="1">
      <alignment vertical="center" shrinkToFit="1"/>
    </xf>
    <xf numFmtId="38" fontId="9" fillId="26" borderId="34" xfId="34" applyFont="1" applyFill="1" applyBorder="1" applyAlignment="1">
      <alignment horizontal="center" vertical="center" shrinkToFit="1"/>
    </xf>
    <xf numFmtId="38" fontId="9" fillId="26" borderId="19" xfId="34" applyFont="1" applyFill="1" applyBorder="1" applyAlignment="1">
      <alignment vertical="center" shrinkToFit="1"/>
    </xf>
    <xf numFmtId="38" fontId="9" fillId="26" borderId="0" xfId="34" applyFont="1" applyFill="1" applyBorder="1" applyAlignment="1">
      <alignment vertical="center" shrinkToFit="1"/>
    </xf>
    <xf numFmtId="38" fontId="9" fillId="26" borderId="0" xfId="34" applyFont="1" applyFill="1" applyBorder="1" applyAlignment="1">
      <alignment horizontal="center" vertical="center" shrinkToFit="1"/>
    </xf>
    <xf numFmtId="0" fontId="37" fillId="26" borderId="0" xfId="50" applyFont="1" applyFill="1" applyBorder="1" applyAlignment="1">
      <alignment vertical="center" shrinkToFit="1"/>
    </xf>
    <xf numFmtId="0" fontId="32" fillId="26" borderId="0" xfId="50" applyFont="1" applyFill="1" applyBorder="1" applyAlignment="1">
      <alignment vertical="center"/>
    </xf>
    <xf numFmtId="0" fontId="31" fillId="26" borderId="0" xfId="50" applyFont="1" applyFill="1" applyBorder="1" applyAlignment="1">
      <alignment vertical="center"/>
    </xf>
    <xf numFmtId="0" fontId="28" fillId="26" borderId="0" xfId="50" applyFont="1" applyFill="1" applyBorder="1" applyAlignment="1">
      <alignment vertical="center"/>
    </xf>
    <xf numFmtId="0" fontId="26" fillId="26" borderId="0" xfId="0" applyFont="1" applyFill="1" applyBorder="1" applyAlignment="1">
      <alignment horizontal="center" vertical="center" shrinkToFit="1"/>
    </xf>
    <xf numFmtId="0" fontId="10" fillId="26" borderId="0" xfId="50" applyFont="1" applyFill="1" applyAlignment="1">
      <alignment vertical="center" shrinkToFit="1"/>
    </xf>
    <xf numFmtId="0" fontId="29" fillId="26" borderId="0" xfId="50" applyFont="1" applyFill="1" applyAlignment="1">
      <alignment vertical="center"/>
    </xf>
    <xf numFmtId="0" fontId="9" fillId="24" borderId="0" xfId="50" applyFont="1" applyFill="1" applyAlignment="1">
      <alignment vertical="center"/>
    </xf>
    <xf numFmtId="0" fontId="42" fillId="26" borderId="0" xfId="50" applyFont="1" applyFill="1" applyAlignment="1">
      <alignment vertical="center"/>
    </xf>
    <xf numFmtId="0" fontId="27" fillId="26" borderId="88" xfId="0" applyFont="1" applyFill="1" applyBorder="1"/>
    <xf numFmtId="0" fontId="27" fillId="26" borderId="0" xfId="0" applyFont="1" applyFill="1" applyBorder="1"/>
    <xf numFmtId="0" fontId="44" fillId="26" borderId="0" xfId="0" applyFont="1" applyFill="1" applyBorder="1" applyAlignment="1">
      <alignment horizontal="center" vertical="center" shrinkToFit="1"/>
    </xf>
    <xf numFmtId="38" fontId="43" fillId="26" borderId="0" xfId="0" applyNumberFormat="1" applyFont="1" applyFill="1" applyBorder="1" applyAlignment="1">
      <alignment horizontal="center" vertical="center" shrinkToFit="1"/>
    </xf>
    <xf numFmtId="0" fontId="43" fillId="26" borderId="0" xfId="0" applyFont="1" applyFill="1" applyBorder="1" applyAlignment="1">
      <alignment horizontal="center" vertical="center" shrinkToFit="1"/>
    </xf>
    <xf numFmtId="0" fontId="9" fillId="26" borderId="0" xfId="0" applyFont="1" applyFill="1" applyBorder="1" applyAlignment="1">
      <alignment horizontal="center" shrinkToFit="1"/>
    </xf>
    <xf numFmtId="38" fontId="46" fillId="26" borderId="0" xfId="0" applyNumberFormat="1" applyFont="1" applyFill="1" applyBorder="1" applyAlignment="1">
      <alignment horizontal="center" vertical="center" shrinkToFit="1"/>
    </xf>
    <xf numFmtId="0" fontId="46" fillId="26" borderId="0" xfId="0" applyFont="1" applyFill="1" applyBorder="1" applyAlignment="1">
      <alignment horizontal="center" vertical="center" shrinkToFit="1"/>
    </xf>
    <xf numFmtId="0" fontId="26" fillId="26" borderId="0" xfId="0" applyFont="1" applyFill="1" applyBorder="1" applyAlignment="1">
      <alignment horizontal="center" shrinkToFit="1"/>
    </xf>
    <xf numFmtId="0" fontId="47" fillId="26" borderId="0" xfId="50" applyFont="1" applyFill="1" applyAlignment="1">
      <alignment vertical="center"/>
    </xf>
    <xf numFmtId="0" fontId="9" fillId="26" borderId="89" xfId="50" applyFont="1" applyFill="1" applyBorder="1" applyAlignment="1">
      <alignment vertical="center"/>
    </xf>
    <xf numFmtId="0" fontId="32" fillId="26" borderId="89" xfId="50" applyFont="1" applyFill="1" applyBorder="1" applyAlignment="1">
      <alignment vertical="center"/>
    </xf>
    <xf numFmtId="0" fontId="31" fillId="26" borderId="89" xfId="50" applyFont="1" applyFill="1" applyBorder="1" applyAlignment="1">
      <alignment vertical="center"/>
    </xf>
    <xf numFmtId="0" fontId="28" fillId="26" borderId="89" xfId="50" applyFont="1" applyFill="1" applyBorder="1" applyAlignment="1">
      <alignment vertical="center"/>
    </xf>
    <xf numFmtId="38" fontId="10" fillId="26" borderId="0" xfId="50" applyNumberFormat="1" applyFont="1" applyFill="1" applyBorder="1" applyAlignment="1">
      <alignment vertical="center"/>
    </xf>
    <xf numFmtId="0" fontId="10" fillId="26" borderId="74" xfId="50" applyFont="1" applyFill="1" applyBorder="1" applyAlignment="1">
      <alignment vertical="center" shrinkToFit="1"/>
    </xf>
    <xf numFmtId="0" fontId="10" fillId="26" borderId="41" xfId="50" applyFont="1" applyFill="1" applyBorder="1" applyAlignment="1">
      <alignment vertical="center" shrinkToFit="1"/>
    </xf>
    <xf numFmtId="0" fontId="9" fillId="26" borderId="0" xfId="50" applyFont="1" applyFill="1" applyAlignment="1">
      <alignment horizontal="left" vertical="center"/>
    </xf>
    <xf numFmtId="0" fontId="27" fillId="26" borderId="88" xfId="50" applyFont="1" applyFill="1" applyBorder="1"/>
    <xf numFmtId="0" fontId="29" fillId="26" borderId="89" xfId="50" applyFont="1" applyFill="1" applyBorder="1" applyAlignment="1">
      <alignment horizontal="left" vertical="center"/>
    </xf>
    <xf numFmtId="38" fontId="29" fillId="26" borderId="89" xfId="34" applyFont="1" applyFill="1" applyBorder="1" applyAlignment="1">
      <alignment horizontal="left" vertical="center"/>
    </xf>
    <xf numFmtId="178" fontId="10" fillId="26" borderId="89" xfId="50" applyNumberFormat="1" applyFont="1" applyFill="1" applyBorder="1" applyAlignment="1">
      <alignment vertical="center"/>
    </xf>
    <xf numFmtId="0" fontId="10" fillId="26" borderId="89" xfId="50" applyFont="1" applyFill="1" applyBorder="1" applyAlignment="1">
      <alignment horizontal="center" vertical="center"/>
    </xf>
    <xf numFmtId="0" fontId="37" fillId="26" borderId="89" xfId="50" applyFont="1" applyFill="1" applyBorder="1" applyAlignment="1">
      <alignment vertical="center" shrinkToFit="1"/>
    </xf>
    <xf numFmtId="0" fontId="48" fillId="26" borderId="0" xfId="50" applyFont="1" applyFill="1" applyBorder="1" applyAlignment="1">
      <alignment horizontal="left" vertical="center" shrinkToFit="1"/>
    </xf>
    <xf numFmtId="0" fontId="48" fillId="26" borderId="0" xfId="50" applyFont="1" applyFill="1" applyBorder="1" applyAlignment="1">
      <alignment vertical="center" shrinkToFit="1"/>
    </xf>
    <xf numFmtId="0" fontId="40" fillId="26" borderId="0" xfId="50" applyFont="1" applyFill="1" applyBorder="1" applyAlignment="1">
      <alignment horizontal="left" vertical="center" shrinkToFit="1"/>
    </xf>
    <xf numFmtId="0" fontId="9" fillId="26" borderId="0" xfId="50" applyFont="1" applyFill="1" applyBorder="1" applyAlignment="1">
      <alignment vertical="center" shrinkToFit="1"/>
    </xf>
    <xf numFmtId="0" fontId="9" fillId="24" borderId="10" xfId="47" applyFont="1" applyFill="1" applyBorder="1" applyAlignment="1">
      <alignment horizontal="center" vertical="center" shrinkToFit="1"/>
    </xf>
    <xf numFmtId="0" fontId="9" fillId="24" borderId="25" xfId="47" applyFont="1" applyFill="1" applyBorder="1" applyAlignment="1">
      <alignment horizontal="left" vertical="center" shrinkToFit="1"/>
    </xf>
    <xf numFmtId="176" fontId="9" fillId="24" borderId="0" xfId="47" applyNumberFormat="1" applyFont="1" applyFill="1" applyBorder="1" applyAlignment="1">
      <alignment vertical="center" shrinkToFit="1"/>
    </xf>
    <xf numFmtId="0" fontId="9" fillId="24" borderId="22" xfId="47" applyFont="1" applyFill="1" applyBorder="1" applyAlignment="1">
      <alignment vertical="center" shrinkToFit="1"/>
    </xf>
    <xf numFmtId="0" fontId="9" fillId="24" borderId="0" xfId="47" applyFont="1" applyFill="1" applyBorder="1" applyAlignment="1">
      <alignment horizontal="center" vertical="center" shrinkToFit="1"/>
    </xf>
    <xf numFmtId="176" fontId="9" fillId="24" borderId="37" xfId="47" applyNumberFormat="1" applyFont="1" applyFill="1" applyBorder="1" applyAlignment="1">
      <alignment vertical="center" shrinkToFit="1"/>
    </xf>
    <xf numFmtId="176" fontId="9" fillId="24" borderId="26" xfId="47" applyNumberFormat="1" applyFont="1" applyFill="1" applyBorder="1" applyAlignment="1">
      <alignment vertical="center" shrinkToFit="1"/>
    </xf>
    <xf numFmtId="0" fontId="9" fillId="24" borderId="36" xfId="47" applyFont="1" applyFill="1" applyBorder="1" applyAlignment="1">
      <alignment horizontal="center" vertical="center" shrinkToFit="1"/>
    </xf>
    <xf numFmtId="0" fontId="9" fillId="24" borderId="25" xfId="47" applyFont="1" applyFill="1" applyBorder="1" applyAlignment="1">
      <alignment vertical="center" shrinkToFit="1"/>
    </xf>
    <xf numFmtId="0" fontId="9" fillId="24" borderId="30" xfId="47" applyFont="1" applyFill="1" applyBorder="1" applyAlignment="1">
      <alignment vertical="center" shrinkToFit="1"/>
    </xf>
    <xf numFmtId="0" fontId="9" fillId="24" borderId="13" xfId="47" applyFont="1" applyFill="1" applyBorder="1" applyAlignment="1">
      <alignment horizontal="center" vertical="center" shrinkToFit="1"/>
    </xf>
    <xf numFmtId="0" fontId="38" fillId="26" borderId="0" xfId="0" applyFont="1" applyFill="1" applyBorder="1" applyAlignment="1">
      <alignment horizontal="center" vertical="center" shrinkToFit="1"/>
    </xf>
    <xf numFmtId="0" fontId="10" fillId="26" borderId="0" xfId="0" applyFont="1" applyFill="1" applyBorder="1" applyAlignment="1">
      <alignment horizontal="right" vertical="center" shrinkToFit="1"/>
    </xf>
    <xf numFmtId="0" fontId="9" fillId="24" borderId="32" xfId="47" applyFont="1" applyFill="1" applyBorder="1" applyAlignment="1">
      <alignment vertical="center" shrinkToFit="1"/>
    </xf>
    <xf numFmtId="0" fontId="50" fillId="26" borderId="0" xfId="50" applyFont="1" applyFill="1" applyBorder="1" applyAlignment="1">
      <alignment vertical="center" shrinkToFit="1"/>
    </xf>
    <xf numFmtId="0" fontId="27" fillId="26" borderId="0" xfId="50" applyFont="1" applyFill="1" applyBorder="1" applyAlignment="1">
      <alignment vertical="center" shrinkToFit="1"/>
    </xf>
    <xf numFmtId="38" fontId="26" fillId="26" borderId="0" xfId="33" applyFont="1" applyFill="1" applyBorder="1" applyAlignment="1">
      <alignment horizontal="right" vertical="center" shrinkToFit="1"/>
    </xf>
    <xf numFmtId="176" fontId="9" fillId="24" borderId="73" xfId="47" applyNumberFormat="1" applyFont="1" applyFill="1" applyBorder="1" applyAlignment="1">
      <alignment vertical="center" shrinkToFit="1"/>
    </xf>
    <xf numFmtId="0" fontId="9" fillId="24" borderId="88" xfId="47" applyFont="1" applyFill="1" applyBorder="1" applyAlignment="1">
      <alignment horizontal="center" vertical="center" shrinkToFit="1"/>
    </xf>
    <xf numFmtId="0" fontId="48" fillId="26" borderId="0" xfId="50" applyFont="1" applyFill="1" applyBorder="1" applyAlignment="1">
      <alignment horizontal="center" vertical="center" shrinkToFit="1"/>
    </xf>
    <xf numFmtId="0" fontId="40" fillId="26" borderId="0" xfId="50" applyFont="1" applyFill="1" applyAlignment="1">
      <alignment horizontal="left" vertical="center"/>
    </xf>
    <xf numFmtId="0" fontId="10" fillId="27" borderId="88" xfId="50" applyFont="1" applyFill="1" applyBorder="1" applyAlignment="1">
      <alignment vertical="center" shrinkToFit="1"/>
    </xf>
    <xf numFmtId="0" fontId="10" fillId="27" borderId="24" xfId="50" applyFont="1" applyFill="1" applyBorder="1" applyAlignment="1">
      <alignment vertical="center" shrinkToFit="1"/>
    </xf>
    <xf numFmtId="0" fontId="10" fillId="27" borderId="41" xfId="50" applyFont="1" applyFill="1" applyBorder="1" applyAlignment="1">
      <alignment vertical="center" shrinkToFit="1"/>
    </xf>
    <xf numFmtId="0" fontId="10" fillId="26" borderId="39" xfId="50" applyFont="1" applyFill="1" applyBorder="1" applyAlignment="1">
      <alignment horizontal="right" vertical="center" shrinkToFit="1"/>
    </xf>
    <xf numFmtId="0" fontId="10" fillId="27" borderId="0" xfId="50" applyFont="1" applyFill="1" applyBorder="1" applyAlignment="1">
      <alignment vertical="center" shrinkToFit="1"/>
    </xf>
    <xf numFmtId="0" fontId="10" fillId="27" borderId="74" xfId="50" applyFont="1" applyFill="1" applyBorder="1" applyAlignment="1">
      <alignment vertical="center" shrinkToFit="1"/>
    </xf>
    <xf numFmtId="0" fontId="10" fillId="27" borderId="49" xfId="50" applyFont="1" applyFill="1" applyBorder="1" applyAlignment="1">
      <alignment vertical="center" shrinkToFit="1"/>
    </xf>
    <xf numFmtId="0" fontId="10" fillId="27" borderId="48" xfId="50" applyFont="1" applyFill="1" applyBorder="1" applyAlignment="1">
      <alignment vertical="center" shrinkToFit="1"/>
    </xf>
    <xf numFmtId="0" fontId="10" fillId="26" borderId="41" xfId="50" applyFont="1" applyFill="1" applyBorder="1" applyAlignment="1">
      <alignment horizontal="right" vertical="center" shrinkToFit="1"/>
    </xf>
    <xf numFmtId="0" fontId="27" fillId="26" borderId="87" xfId="50" applyFont="1" applyFill="1" applyBorder="1"/>
    <xf numFmtId="0" fontId="26" fillId="26" borderId="89" xfId="50" applyFont="1" applyFill="1" applyBorder="1" applyAlignment="1">
      <alignment vertical="center" shrinkToFit="1"/>
    </xf>
    <xf numFmtId="38" fontId="26" fillId="26" borderId="89" xfId="34" applyFont="1" applyFill="1" applyBorder="1" applyAlignment="1">
      <alignment horizontal="center" vertical="center" shrinkToFit="1"/>
    </xf>
    <xf numFmtId="0" fontId="27" fillId="26" borderId="87" xfId="0" applyFont="1" applyFill="1" applyBorder="1"/>
    <xf numFmtId="0" fontId="10" fillId="27" borderId="103" xfId="50" applyFont="1" applyFill="1" applyBorder="1" applyAlignment="1">
      <alignment vertical="center" shrinkToFit="1"/>
    </xf>
    <xf numFmtId="0" fontId="10" fillId="27" borderId="104" xfId="50" applyFont="1" applyFill="1" applyBorder="1" applyAlignment="1">
      <alignment vertical="center" shrinkToFit="1"/>
    </xf>
    <xf numFmtId="0" fontId="10" fillId="27" borderId="105" xfId="50" applyFont="1" applyFill="1" applyBorder="1" applyAlignment="1">
      <alignment vertical="center" shrinkToFit="1"/>
    </xf>
    <xf numFmtId="38" fontId="27" fillId="26" borderId="0" xfId="33" applyFont="1" applyFill="1" applyAlignment="1">
      <alignment vertical="center"/>
    </xf>
    <xf numFmtId="38" fontId="27" fillId="26" borderId="0" xfId="33" applyFont="1" applyFill="1" applyBorder="1" applyAlignment="1">
      <alignment vertical="center"/>
    </xf>
    <xf numFmtId="38" fontId="27" fillId="26" borderId="0" xfId="33" applyFont="1" applyFill="1" applyBorder="1"/>
    <xf numFmtId="0" fontId="10" fillId="27" borderId="106" xfId="50" applyFont="1" applyFill="1" applyBorder="1" applyAlignment="1">
      <alignment vertical="center" shrinkToFit="1"/>
    </xf>
    <xf numFmtId="0" fontId="10" fillId="27" borderId="107" xfId="50" applyFont="1" applyFill="1" applyBorder="1" applyAlignment="1">
      <alignment vertical="center" shrinkToFit="1"/>
    </xf>
    <xf numFmtId="0" fontId="10" fillId="27" borderId="108" xfId="50" applyFont="1" applyFill="1" applyBorder="1" applyAlignment="1">
      <alignment vertical="center" shrinkToFit="1"/>
    </xf>
    <xf numFmtId="0" fontId="10" fillId="26" borderId="103" xfId="50" applyFont="1" applyFill="1" applyBorder="1" applyAlignment="1">
      <alignment horizontal="right" vertical="center" shrinkToFit="1"/>
    </xf>
    <xf numFmtId="0" fontId="10" fillId="26" borderId="108" xfId="50" applyFont="1" applyFill="1" applyBorder="1" applyAlignment="1">
      <alignment horizontal="right" vertical="center" shrinkToFit="1"/>
    </xf>
    <xf numFmtId="0" fontId="10" fillId="27" borderId="109" xfId="50" applyFont="1" applyFill="1" applyBorder="1" applyAlignment="1">
      <alignment vertical="center" shrinkToFit="1"/>
    </xf>
    <xf numFmtId="0" fontId="10" fillId="26" borderId="110" xfId="50" applyFont="1" applyFill="1" applyBorder="1" applyAlignment="1">
      <alignment vertical="center" shrinkToFit="1"/>
    </xf>
    <xf numFmtId="0" fontId="10" fillId="26" borderId="109" xfId="50" applyFont="1" applyFill="1" applyBorder="1" applyAlignment="1">
      <alignment horizontal="right" vertical="center" shrinkToFit="1"/>
    </xf>
    <xf numFmtId="38" fontId="27" fillId="26" borderId="71" xfId="33" applyFont="1" applyFill="1" applyBorder="1"/>
    <xf numFmtId="0" fontId="10" fillId="26" borderId="105" xfId="50" applyFont="1" applyFill="1" applyBorder="1" applyAlignment="1">
      <alignment horizontal="right" vertical="center" shrinkToFit="1"/>
    </xf>
    <xf numFmtId="0" fontId="10" fillId="26" borderId="111" xfId="50" applyFont="1" applyFill="1" applyBorder="1" applyAlignment="1">
      <alignment vertical="center" shrinkToFit="1"/>
    </xf>
    <xf numFmtId="0" fontId="10" fillId="26" borderId="87" xfId="50" applyFont="1" applyFill="1" applyBorder="1" applyAlignment="1">
      <alignment vertical="center" shrinkToFit="1"/>
    </xf>
    <xf numFmtId="0" fontId="10" fillId="26" borderId="88" xfId="50" applyFont="1" applyFill="1" applyBorder="1" applyAlignment="1">
      <alignment vertical="center" shrinkToFit="1"/>
    </xf>
    <xf numFmtId="0" fontId="10" fillId="26" borderId="88" xfId="50" applyFont="1" applyFill="1" applyBorder="1" applyAlignment="1">
      <alignment horizontal="right" vertical="center" shrinkToFit="1"/>
    </xf>
    <xf numFmtId="0" fontId="10" fillId="28" borderId="49" xfId="50" applyFont="1" applyFill="1" applyBorder="1" applyAlignment="1">
      <alignment vertical="center" shrinkToFit="1"/>
    </xf>
    <xf numFmtId="0" fontId="10" fillId="28" borderId="48" xfId="50" applyFont="1" applyFill="1" applyBorder="1" applyAlignment="1">
      <alignment vertical="center" shrinkToFit="1"/>
    </xf>
    <xf numFmtId="0" fontId="10" fillId="28" borderId="103" xfId="50" applyFont="1" applyFill="1" applyBorder="1" applyAlignment="1">
      <alignment vertical="center" shrinkToFit="1"/>
    </xf>
    <xf numFmtId="0" fontId="10" fillId="28" borderId="104" xfId="50" applyFont="1" applyFill="1" applyBorder="1" applyAlignment="1">
      <alignment vertical="center" shrinkToFit="1"/>
    </xf>
    <xf numFmtId="0" fontId="10" fillId="28" borderId="105" xfId="50" applyFont="1" applyFill="1" applyBorder="1" applyAlignment="1">
      <alignment vertical="center" shrinkToFit="1"/>
    </xf>
    <xf numFmtId="0" fontId="10" fillId="28" borderId="106" xfId="50" applyFont="1" applyFill="1" applyBorder="1" applyAlignment="1">
      <alignment vertical="center" shrinkToFit="1"/>
    </xf>
    <xf numFmtId="0" fontId="10" fillId="28" borderId="107" xfId="50" applyFont="1" applyFill="1" applyBorder="1" applyAlignment="1">
      <alignment vertical="center" shrinkToFit="1"/>
    </xf>
    <xf numFmtId="0" fontId="10" fillId="28" borderId="108" xfId="50" applyFont="1" applyFill="1" applyBorder="1" applyAlignment="1">
      <alignment vertical="center" shrinkToFit="1"/>
    </xf>
    <xf numFmtId="0" fontId="10" fillId="28" borderId="87" xfId="50" applyFont="1" applyFill="1" applyBorder="1" applyAlignment="1">
      <alignment vertical="center" shrinkToFit="1"/>
    </xf>
    <xf numFmtId="0" fontId="10" fillId="28" borderId="24" xfId="50" applyFont="1" applyFill="1" applyBorder="1" applyAlignment="1">
      <alignment vertical="center" shrinkToFit="1"/>
    </xf>
    <xf numFmtId="0" fontId="10" fillId="28" borderId="41" xfId="50" applyFont="1" applyFill="1" applyBorder="1" applyAlignment="1">
      <alignment vertical="center" shrinkToFit="1"/>
    </xf>
    <xf numFmtId="0" fontId="38" fillId="26" borderId="0" xfId="50" applyFont="1" applyFill="1" applyAlignment="1">
      <alignment vertical="center"/>
    </xf>
    <xf numFmtId="0" fontId="10" fillId="27" borderId="0" xfId="50" applyFont="1" applyFill="1" applyBorder="1" applyAlignment="1">
      <alignment horizontal="right" vertical="center" shrinkToFit="1"/>
    </xf>
    <xf numFmtId="0" fontId="48" fillId="26" borderId="89" xfId="50" applyFont="1" applyFill="1" applyBorder="1" applyAlignment="1">
      <alignment vertical="center" shrinkToFit="1"/>
    </xf>
    <xf numFmtId="0" fontId="9" fillId="24" borderId="0" xfId="0" applyFont="1" applyFill="1" applyAlignment="1">
      <alignment vertical="center"/>
    </xf>
    <xf numFmtId="0" fontId="9" fillId="24" borderId="15" xfId="0" applyFont="1" applyFill="1" applyBorder="1" applyAlignment="1">
      <alignment horizontal="center" shrinkToFit="1"/>
    </xf>
    <xf numFmtId="0" fontId="9" fillId="24" borderId="12" xfId="0" applyFont="1" applyFill="1" applyBorder="1" applyAlignment="1">
      <alignment horizontal="center" shrinkToFit="1"/>
    </xf>
    <xf numFmtId="0" fontId="9" fillId="24" borderId="11" xfId="0" applyFont="1" applyFill="1" applyBorder="1" applyAlignment="1">
      <alignment horizontal="center" shrinkToFit="1"/>
    </xf>
    <xf numFmtId="0" fontId="27" fillId="26" borderId="0" xfId="47" applyFont="1" applyFill="1" applyAlignment="1">
      <alignment vertical="center"/>
    </xf>
    <xf numFmtId="0" fontId="9" fillId="26" borderId="0" xfId="47" applyFont="1" applyFill="1" applyBorder="1" applyAlignment="1">
      <alignment vertical="center"/>
    </xf>
    <xf numFmtId="0" fontId="9" fillId="26" borderId="0" xfId="47" applyFont="1" applyFill="1" applyAlignment="1">
      <alignment vertical="center"/>
    </xf>
    <xf numFmtId="0" fontId="9" fillId="0" borderId="0" xfId="0" applyFont="1" applyAlignment="1">
      <alignment vertical="center" shrinkToFit="1"/>
    </xf>
    <xf numFmtId="0" fontId="30" fillId="0" borderId="0" xfId="0" applyFont="1" applyAlignment="1">
      <alignment vertical="center" shrinkToFit="1"/>
    </xf>
    <xf numFmtId="0" fontId="10" fillId="24" borderId="20" xfId="0" applyFont="1" applyFill="1" applyBorder="1" applyAlignment="1">
      <alignment shrinkToFit="1"/>
    </xf>
    <xf numFmtId="0" fontId="10" fillId="24" borderId="0" xfId="0" applyFont="1" applyFill="1" applyBorder="1" applyAlignment="1">
      <alignment shrinkToFit="1"/>
    </xf>
    <xf numFmtId="38" fontId="10" fillId="24" borderId="20" xfId="33" applyFont="1" applyFill="1" applyBorder="1" applyAlignment="1">
      <alignment shrinkToFit="1"/>
    </xf>
    <xf numFmtId="38" fontId="10" fillId="24" borderId="0" xfId="33" applyFont="1" applyFill="1" applyBorder="1" applyAlignment="1">
      <alignment shrinkToFit="1"/>
    </xf>
    <xf numFmtId="0" fontId="10" fillId="24" borderId="21" xfId="0" applyFont="1" applyFill="1" applyBorder="1" applyAlignment="1">
      <alignment shrinkToFit="1"/>
    </xf>
    <xf numFmtId="0" fontId="30" fillId="0" borderId="0" xfId="0" applyFont="1" applyAlignment="1">
      <alignment vertical="center"/>
    </xf>
    <xf numFmtId="38" fontId="10" fillId="24" borderId="21" xfId="0" applyNumberFormat="1" applyFont="1" applyFill="1" applyBorder="1" applyAlignment="1">
      <alignment shrinkToFit="1"/>
    </xf>
    <xf numFmtId="38" fontId="26" fillId="26" borderId="25" xfId="33" applyFont="1" applyFill="1" applyBorder="1" applyAlignment="1">
      <alignment horizontal="right" vertical="center" shrinkToFit="1"/>
    </xf>
    <xf numFmtId="38" fontId="26" fillId="26" borderId="26" xfId="33" applyFont="1" applyFill="1" applyBorder="1" applyAlignment="1">
      <alignment horizontal="right" vertical="center" shrinkToFit="1"/>
    </xf>
    <xf numFmtId="0" fontId="10" fillId="24" borderId="16" xfId="0" applyFont="1" applyFill="1" applyBorder="1" applyAlignment="1">
      <alignment shrinkToFit="1"/>
    </xf>
    <xf numFmtId="0" fontId="10" fillId="24" borderId="14" xfId="0" applyFont="1" applyFill="1" applyBorder="1" applyAlignment="1">
      <alignment shrinkToFit="1"/>
    </xf>
    <xf numFmtId="38" fontId="10" fillId="24" borderId="16" xfId="33" applyFont="1" applyFill="1" applyBorder="1" applyAlignment="1">
      <alignment shrinkToFit="1"/>
    </xf>
    <xf numFmtId="38" fontId="10" fillId="24" borderId="14" xfId="33" applyFont="1" applyFill="1" applyBorder="1" applyAlignment="1">
      <alignment shrinkToFit="1"/>
    </xf>
    <xf numFmtId="0" fontId="10" fillId="24" borderId="17" xfId="0" applyFont="1" applyFill="1" applyBorder="1" applyAlignment="1">
      <alignment shrinkToFit="1"/>
    </xf>
    <xf numFmtId="38" fontId="27" fillId="26" borderId="0" xfId="33" applyFont="1" applyFill="1" applyBorder="1" applyAlignment="1">
      <alignment horizontal="center" vertical="center" shrinkToFit="1"/>
    </xf>
    <xf numFmtId="0" fontId="10" fillId="24" borderId="27" xfId="0" applyFont="1" applyFill="1" applyBorder="1" applyAlignment="1">
      <alignment shrinkToFit="1"/>
    </xf>
    <xf numFmtId="0" fontId="10" fillId="24" borderId="28" xfId="0" applyFont="1" applyFill="1" applyBorder="1" applyAlignment="1">
      <alignment shrinkToFit="1"/>
    </xf>
    <xf numFmtId="38" fontId="10" fillId="24" borderId="27" xfId="33" applyFont="1" applyFill="1" applyBorder="1" applyAlignment="1">
      <alignment shrinkToFit="1"/>
    </xf>
    <xf numFmtId="38" fontId="10" fillId="24" borderId="28" xfId="33" applyFont="1" applyFill="1" applyBorder="1" applyAlignment="1">
      <alignment shrinkToFit="1"/>
    </xf>
    <xf numFmtId="0" fontId="10" fillId="24" borderId="29" xfId="0" applyFont="1" applyFill="1" applyBorder="1" applyAlignment="1">
      <alignment shrinkToFit="1"/>
    </xf>
    <xf numFmtId="38" fontId="26" fillId="26" borderId="22" xfId="33" applyFont="1" applyFill="1" applyBorder="1" applyAlignment="1">
      <alignment horizontal="right" vertical="center" shrinkToFit="1"/>
    </xf>
    <xf numFmtId="38" fontId="26" fillId="26" borderId="24" xfId="33" applyFont="1" applyFill="1" applyBorder="1" applyAlignment="1">
      <alignment horizontal="right" vertical="center" shrinkToFit="1"/>
    </xf>
    <xf numFmtId="38" fontId="26" fillId="26" borderId="36" xfId="33" applyFont="1" applyFill="1" applyBorder="1" applyAlignment="1">
      <alignment horizontal="right" vertical="center" shrinkToFit="1"/>
    </xf>
    <xf numFmtId="0" fontId="53" fillId="0" borderId="25" xfId="0" applyFont="1" applyBorder="1" applyAlignment="1">
      <alignment horizontal="center" vertical="center"/>
    </xf>
    <xf numFmtId="38" fontId="26" fillId="24" borderId="32" xfId="33" applyFont="1" applyFill="1" applyBorder="1" applyAlignment="1">
      <alignment horizontal="right" vertical="center" shrinkToFit="1"/>
    </xf>
    <xf numFmtId="38" fontId="26" fillId="24" borderId="10" xfId="33" applyFont="1" applyFill="1" applyBorder="1" applyAlignment="1">
      <alignment horizontal="right" vertical="center" shrinkToFit="1"/>
    </xf>
    <xf numFmtId="38" fontId="26" fillId="24" borderId="34" xfId="33" applyFont="1" applyFill="1" applyBorder="1" applyAlignment="1">
      <alignment horizontal="right" vertical="center" shrinkToFit="1"/>
    </xf>
    <xf numFmtId="177" fontId="10" fillId="26" borderId="0" xfId="0" applyNumberFormat="1" applyFont="1" applyFill="1" applyBorder="1" applyAlignment="1">
      <alignment horizontal="right" vertical="center" shrinkToFit="1"/>
    </xf>
    <xf numFmtId="0" fontId="9" fillId="26" borderId="0" xfId="0" applyFont="1" applyFill="1" applyAlignment="1">
      <alignment vertical="center"/>
    </xf>
    <xf numFmtId="0" fontId="10" fillId="24" borderId="20" xfId="0" applyFont="1" applyFill="1" applyBorder="1" applyAlignment="1">
      <alignment horizontal="center" shrinkToFit="1"/>
    </xf>
    <xf numFmtId="0" fontId="10" fillId="24" borderId="0" xfId="0" applyFont="1" applyFill="1" applyBorder="1" applyAlignment="1">
      <alignment horizontal="center" shrinkToFit="1"/>
    </xf>
    <xf numFmtId="0" fontId="10" fillId="24" borderId="16" xfId="0" applyFont="1" applyFill="1" applyBorder="1" applyAlignment="1">
      <alignment horizontal="center" shrinkToFit="1"/>
    </xf>
    <xf numFmtId="0" fontId="10" fillId="24" borderId="14" xfId="0" applyFont="1" applyFill="1" applyBorder="1" applyAlignment="1">
      <alignment horizontal="center" shrinkToFit="1"/>
    </xf>
    <xf numFmtId="0" fontId="10" fillId="24" borderId="17" xfId="0" applyFont="1" applyFill="1" applyBorder="1" applyAlignment="1">
      <alignment horizontal="center" shrinkToFit="1"/>
    </xf>
    <xf numFmtId="0" fontId="10" fillId="24" borderId="21" xfId="0" applyFont="1" applyFill="1" applyBorder="1" applyAlignment="1">
      <alignment horizontal="center" shrinkToFit="1"/>
    </xf>
    <xf numFmtId="38" fontId="10" fillId="24" borderId="20" xfId="33" applyFont="1" applyFill="1" applyBorder="1" applyAlignment="1">
      <alignment horizontal="center" shrinkToFit="1"/>
    </xf>
    <xf numFmtId="38" fontId="10" fillId="24" borderId="0" xfId="33" applyFont="1" applyFill="1" applyBorder="1" applyAlignment="1">
      <alignment horizontal="center" shrinkToFit="1"/>
    </xf>
    <xf numFmtId="38" fontId="10" fillId="24" borderId="21" xfId="0" applyNumberFormat="1" applyFont="1" applyFill="1" applyBorder="1" applyAlignment="1">
      <alignment horizontal="center" shrinkToFit="1"/>
    </xf>
    <xf numFmtId="0" fontId="10" fillId="24" borderId="27" xfId="0" applyFont="1" applyFill="1" applyBorder="1" applyAlignment="1">
      <alignment horizontal="center" shrinkToFit="1"/>
    </xf>
    <xf numFmtId="0" fontId="10" fillId="24" borderId="28" xfId="0" applyFont="1" applyFill="1" applyBorder="1" applyAlignment="1">
      <alignment horizontal="center" shrinkToFit="1"/>
    </xf>
    <xf numFmtId="0" fontId="10" fillId="24" borderId="29" xfId="0" applyFont="1" applyFill="1" applyBorder="1" applyAlignment="1">
      <alignment horizontal="center" shrinkToFit="1"/>
    </xf>
    <xf numFmtId="0" fontId="10" fillId="24" borderId="15" xfId="0" applyFont="1" applyFill="1" applyBorder="1" applyAlignment="1">
      <alignment horizontal="center" shrinkToFit="1"/>
    </xf>
    <xf numFmtId="0" fontId="10" fillId="24" borderId="11" xfId="0" applyFont="1" applyFill="1" applyBorder="1" applyAlignment="1">
      <alignment horizontal="center" shrinkToFit="1"/>
    </xf>
    <xf numFmtId="0" fontId="10" fillId="24" borderId="12" xfId="0" applyFont="1" applyFill="1" applyBorder="1" applyAlignment="1">
      <alignment horizontal="center" shrinkToFit="1"/>
    </xf>
    <xf numFmtId="0" fontId="10" fillId="25" borderId="18" xfId="0" applyFont="1" applyFill="1" applyBorder="1" applyAlignment="1">
      <alignment horizontal="right" vertical="center" shrinkToFit="1"/>
    </xf>
    <xf numFmtId="177" fontId="10" fillId="24" borderId="0" xfId="0" applyNumberFormat="1" applyFont="1" applyFill="1" applyBorder="1" applyAlignment="1">
      <alignment horizontal="right" vertical="center" shrinkToFit="1"/>
    </xf>
    <xf numFmtId="0" fontId="10" fillId="25" borderId="0" xfId="0" applyFont="1" applyFill="1" applyBorder="1" applyAlignment="1">
      <alignment horizontal="right" vertical="center" shrinkToFit="1"/>
    </xf>
    <xf numFmtId="177" fontId="10" fillId="24" borderId="19" xfId="0" applyNumberFormat="1" applyFont="1" applyFill="1" applyBorder="1" applyAlignment="1">
      <alignment horizontal="right" vertical="center" shrinkToFit="1"/>
    </xf>
    <xf numFmtId="0" fontId="10" fillId="25" borderId="19" xfId="0" applyFont="1" applyFill="1" applyBorder="1" applyAlignment="1">
      <alignment horizontal="right" vertical="center" shrinkToFit="1"/>
    </xf>
    <xf numFmtId="0" fontId="10" fillId="24" borderId="69" xfId="0" applyFont="1" applyFill="1" applyBorder="1" applyAlignment="1">
      <alignment horizontal="right" vertical="center" shrinkToFit="1"/>
    </xf>
    <xf numFmtId="0" fontId="10" fillId="24" borderId="56" xfId="0" applyFont="1" applyFill="1" applyBorder="1" applyAlignment="1">
      <alignment horizontal="right" vertical="center" shrinkToFit="1"/>
    </xf>
    <xf numFmtId="0" fontId="10" fillId="25" borderId="0" xfId="0" quotePrefix="1" applyFont="1" applyFill="1" applyBorder="1" applyAlignment="1">
      <alignment horizontal="right" vertical="center" shrinkToFit="1"/>
    </xf>
    <xf numFmtId="0" fontId="10" fillId="24" borderId="70" xfId="0" applyFont="1" applyFill="1" applyBorder="1" applyAlignment="1">
      <alignment horizontal="right" vertical="center" shrinkToFit="1"/>
    </xf>
    <xf numFmtId="0" fontId="10" fillId="24" borderId="64" xfId="0" applyFont="1" applyFill="1" applyBorder="1" applyAlignment="1">
      <alignment horizontal="right" vertical="center" shrinkToFit="1"/>
    </xf>
    <xf numFmtId="0" fontId="10" fillId="25" borderId="23" xfId="0" applyFont="1" applyFill="1" applyBorder="1" applyAlignment="1">
      <alignment horizontal="right" vertical="center" shrinkToFit="1"/>
    </xf>
    <xf numFmtId="0" fontId="10" fillId="25" borderId="24" xfId="0" applyFont="1" applyFill="1" applyBorder="1" applyAlignment="1">
      <alignment horizontal="right" vertical="center" shrinkToFit="1"/>
    </xf>
    <xf numFmtId="177" fontId="10" fillId="24" borderId="24" xfId="0" applyNumberFormat="1" applyFont="1" applyFill="1" applyBorder="1" applyAlignment="1">
      <alignment horizontal="right" vertical="center" shrinkToFit="1"/>
    </xf>
    <xf numFmtId="0" fontId="10" fillId="24" borderId="25" xfId="0" applyFont="1" applyFill="1" applyBorder="1" applyAlignment="1">
      <alignment horizontal="right" vertical="center" shrinkToFit="1"/>
    </xf>
    <xf numFmtId="0" fontId="10" fillId="24" borderId="0" xfId="0" applyFont="1" applyFill="1" applyBorder="1" applyAlignment="1">
      <alignment horizontal="right" vertical="center" shrinkToFit="1"/>
    </xf>
    <xf numFmtId="0" fontId="10" fillId="24" borderId="52" xfId="0" applyFont="1" applyFill="1" applyBorder="1" applyAlignment="1">
      <alignment horizontal="right" vertical="center" shrinkToFit="1"/>
    </xf>
    <xf numFmtId="0" fontId="10" fillId="24" borderId="53" xfId="0" applyFont="1" applyFill="1" applyBorder="1" applyAlignment="1">
      <alignment horizontal="right" vertical="center" shrinkToFit="1"/>
    </xf>
    <xf numFmtId="0" fontId="10" fillId="25" borderId="31" xfId="0" applyFont="1" applyFill="1" applyBorder="1" applyAlignment="1">
      <alignment horizontal="right" vertical="center" shrinkToFit="1"/>
    </xf>
    <xf numFmtId="177" fontId="10" fillId="24" borderId="13" xfId="0" applyNumberFormat="1" applyFont="1" applyFill="1" applyBorder="1" applyAlignment="1">
      <alignment horizontal="right" vertical="center" shrinkToFit="1"/>
    </xf>
    <xf numFmtId="0" fontId="10" fillId="25" borderId="13" xfId="0" applyFont="1" applyFill="1" applyBorder="1" applyAlignment="1">
      <alignment horizontal="right" vertical="center" shrinkToFit="1"/>
    </xf>
    <xf numFmtId="0" fontId="10" fillId="24" borderId="55" xfId="0" applyFont="1" applyFill="1" applyBorder="1" applyAlignment="1">
      <alignment horizontal="right" vertical="center" shrinkToFit="1"/>
    </xf>
    <xf numFmtId="0" fontId="27" fillId="26" borderId="0" xfId="0" applyFont="1" applyFill="1" applyBorder="1" applyAlignment="1">
      <alignment horizontal="center" vertical="center" shrinkToFit="1"/>
    </xf>
    <xf numFmtId="0" fontId="10" fillId="24" borderId="22" xfId="0" applyFont="1" applyFill="1" applyBorder="1" applyAlignment="1">
      <alignment horizontal="right" vertical="center" shrinkToFit="1"/>
    </xf>
    <xf numFmtId="0" fontId="10" fillId="24" borderId="24" xfId="0" applyFont="1" applyFill="1" applyBorder="1" applyAlignment="1">
      <alignment horizontal="right" vertical="center" shrinkToFit="1"/>
    </xf>
    <xf numFmtId="0" fontId="10" fillId="24" borderId="63" xfId="0" applyFont="1" applyFill="1" applyBorder="1" applyAlignment="1">
      <alignment horizontal="right" vertical="center" shrinkToFit="1"/>
    </xf>
    <xf numFmtId="0" fontId="10" fillId="24" borderId="18" xfId="0" applyFont="1" applyFill="1" applyBorder="1" applyAlignment="1">
      <alignment horizontal="right" vertical="center" shrinkToFit="1"/>
    </xf>
    <xf numFmtId="0" fontId="10" fillId="24" borderId="30" xfId="0" applyFont="1" applyFill="1" applyBorder="1" applyAlignment="1">
      <alignment horizontal="right" vertical="center" shrinkToFit="1"/>
    </xf>
    <xf numFmtId="0" fontId="10" fillId="24" borderId="13" xfId="0" applyFont="1" applyFill="1" applyBorder="1" applyAlignment="1">
      <alignment horizontal="right" vertical="center" shrinkToFit="1"/>
    </xf>
    <xf numFmtId="0" fontId="10" fillId="24" borderId="31" xfId="0" applyFont="1" applyFill="1" applyBorder="1" applyAlignment="1">
      <alignment horizontal="right" vertical="center" shrinkToFit="1"/>
    </xf>
    <xf numFmtId="0" fontId="10" fillId="24" borderId="32" xfId="0" applyFont="1" applyFill="1" applyBorder="1" applyAlignment="1">
      <alignment horizontal="right" vertical="center" shrinkToFit="1"/>
    </xf>
    <xf numFmtId="177" fontId="10" fillId="24" borderId="10" xfId="0" applyNumberFormat="1" applyFont="1" applyFill="1" applyBorder="1" applyAlignment="1">
      <alignment horizontal="right" vertical="center" shrinkToFit="1"/>
    </xf>
    <xf numFmtId="0" fontId="10" fillId="24" borderId="10" xfId="0" applyFont="1" applyFill="1" applyBorder="1" applyAlignment="1">
      <alignment horizontal="right" vertical="center" shrinkToFit="1"/>
    </xf>
    <xf numFmtId="0" fontId="10" fillId="24" borderId="33" xfId="0" applyFont="1" applyFill="1" applyBorder="1" applyAlignment="1">
      <alignment horizontal="right" vertical="center" shrinkToFit="1"/>
    </xf>
    <xf numFmtId="0" fontId="10" fillId="24" borderId="58" xfId="0" applyFont="1" applyFill="1" applyBorder="1" applyAlignment="1">
      <alignment horizontal="right" vertical="center" shrinkToFit="1"/>
    </xf>
    <xf numFmtId="0" fontId="10" fillId="24" borderId="59" xfId="0" applyFont="1" applyFill="1" applyBorder="1" applyAlignment="1">
      <alignment horizontal="right" vertical="center" shrinkToFit="1"/>
    </xf>
    <xf numFmtId="0" fontId="9" fillId="24" borderId="0" xfId="0" applyFont="1" applyFill="1" applyAlignment="1">
      <alignment vertical="center" shrinkToFit="1"/>
    </xf>
    <xf numFmtId="0" fontId="10" fillId="25" borderId="102" xfId="0" applyFont="1" applyFill="1" applyBorder="1" applyAlignment="1">
      <alignment horizontal="right" vertical="center" shrinkToFit="1"/>
    </xf>
    <xf numFmtId="177" fontId="10" fillId="24" borderId="67" xfId="0" applyNumberFormat="1" applyFont="1" applyFill="1" applyBorder="1" applyAlignment="1">
      <alignment horizontal="right" vertical="center" shrinkToFit="1"/>
    </xf>
    <xf numFmtId="0" fontId="10" fillId="25" borderId="67" xfId="0" applyFont="1" applyFill="1" applyBorder="1" applyAlignment="1">
      <alignment horizontal="right" vertical="center" shrinkToFit="1"/>
    </xf>
    <xf numFmtId="0" fontId="10" fillId="25" borderId="35" xfId="0" applyFont="1" applyFill="1" applyBorder="1" applyAlignment="1">
      <alignment horizontal="right" vertical="center" shrinkToFit="1"/>
    </xf>
    <xf numFmtId="0" fontId="30" fillId="24" borderId="0" xfId="0" applyFont="1" applyFill="1" applyAlignment="1">
      <alignment vertical="center" shrinkToFit="1"/>
    </xf>
    <xf numFmtId="0" fontId="10" fillId="25" borderId="55" xfId="0" applyFont="1" applyFill="1" applyBorder="1" applyAlignment="1">
      <alignment horizontal="right" vertical="center" shrinkToFit="1"/>
    </xf>
    <xf numFmtId="177" fontId="10" fillId="24" borderId="56" xfId="0" applyNumberFormat="1" applyFont="1" applyFill="1" applyBorder="1" applyAlignment="1">
      <alignment horizontal="right" vertical="center" shrinkToFit="1"/>
    </xf>
    <xf numFmtId="0" fontId="10" fillId="25" borderId="56" xfId="0" quotePrefix="1" applyFont="1" applyFill="1" applyBorder="1" applyAlignment="1">
      <alignment horizontal="right" vertical="center" shrinkToFit="1"/>
    </xf>
    <xf numFmtId="0" fontId="10" fillId="25" borderId="56" xfId="0" applyFont="1" applyFill="1" applyBorder="1" applyAlignment="1">
      <alignment horizontal="right" vertical="center" shrinkToFit="1"/>
    </xf>
    <xf numFmtId="0" fontId="10" fillId="25" borderId="88" xfId="0" applyFont="1" applyFill="1" applyBorder="1" applyAlignment="1">
      <alignment horizontal="right" vertical="center" shrinkToFit="1"/>
    </xf>
    <xf numFmtId="177" fontId="10" fillId="24" borderId="88" xfId="0" applyNumberFormat="1" applyFont="1" applyFill="1" applyBorder="1" applyAlignment="1">
      <alignment horizontal="right" vertical="center" shrinkToFit="1"/>
    </xf>
    <xf numFmtId="0" fontId="10" fillId="24" borderId="100" xfId="0" applyFont="1" applyFill="1" applyBorder="1" applyAlignment="1">
      <alignment horizontal="right" vertical="center" shrinkToFit="1"/>
    </xf>
    <xf numFmtId="177" fontId="10" fillId="24" borderId="53" xfId="0" applyNumberFormat="1" applyFont="1" applyFill="1" applyBorder="1" applyAlignment="1">
      <alignment horizontal="right" vertical="center" shrinkToFit="1"/>
    </xf>
    <xf numFmtId="0" fontId="10" fillId="25" borderId="52" xfId="0" applyFont="1" applyFill="1" applyBorder="1" applyAlignment="1">
      <alignment horizontal="right" vertical="center" shrinkToFit="1"/>
    </xf>
    <xf numFmtId="0" fontId="10" fillId="25" borderId="53" xfId="0" applyFont="1" applyFill="1" applyBorder="1" applyAlignment="1">
      <alignment horizontal="right" vertical="center" shrinkToFit="1"/>
    </xf>
    <xf numFmtId="0" fontId="10" fillId="25" borderId="99" xfId="0" applyFont="1" applyFill="1" applyBorder="1" applyAlignment="1">
      <alignment horizontal="right" vertical="center" shrinkToFit="1"/>
    </xf>
    <xf numFmtId="177" fontId="10" fillId="24" borderId="97" xfId="0" applyNumberFormat="1" applyFont="1" applyFill="1" applyBorder="1" applyAlignment="1">
      <alignment horizontal="right" vertical="center" shrinkToFit="1"/>
    </xf>
    <xf numFmtId="0" fontId="10" fillId="25" borderId="97" xfId="0" applyFont="1" applyFill="1" applyBorder="1" applyAlignment="1">
      <alignment horizontal="right" vertical="center" shrinkToFit="1"/>
    </xf>
    <xf numFmtId="177" fontId="10" fillId="24" borderId="64" xfId="0" applyNumberFormat="1" applyFont="1" applyFill="1" applyBorder="1" applyAlignment="1">
      <alignment horizontal="right" vertical="center" shrinkToFit="1"/>
    </xf>
    <xf numFmtId="0" fontId="10" fillId="25" borderId="63" xfId="0" applyFont="1" applyFill="1" applyBorder="1" applyAlignment="1">
      <alignment horizontal="right" vertical="center" shrinkToFit="1"/>
    </xf>
    <xf numFmtId="0" fontId="10" fillId="25" borderId="64" xfId="0" applyFont="1" applyFill="1" applyBorder="1" applyAlignment="1">
      <alignment horizontal="right" vertical="center" shrinkToFit="1"/>
    </xf>
    <xf numFmtId="0" fontId="10" fillId="25" borderId="96" xfId="0" applyFont="1" applyFill="1" applyBorder="1" applyAlignment="1">
      <alignment horizontal="right" vertical="center" shrinkToFit="1"/>
    </xf>
    <xf numFmtId="0" fontId="10" fillId="24" borderId="88" xfId="0" applyFont="1" applyFill="1" applyBorder="1" applyAlignment="1">
      <alignment horizontal="right" vertical="center" shrinkToFit="1"/>
    </xf>
    <xf numFmtId="0" fontId="10" fillId="24" borderId="99" xfId="0" applyFont="1" applyFill="1" applyBorder="1" applyAlignment="1">
      <alignment horizontal="right" vertical="center" shrinkToFit="1"/>
    </xf>
    <xf numFmtId="0" fontId="10" fillId="24" borderId="97" xfId="0" applyFont="1" applyFill="1" applyBorder="1" applyAlignment="1">
      <alignment horizontal="right" vertical="center" shrinkToFit="1"/>
    </xf>
    <xf numFmtId="177" fontId="10" fillId="24" borderId="59" xfId="0" applyNumberFormat="1" applyFont="1" applyFill="1" applyBorder="1" applyAlignment="1">
      <alignment horizontal="right" vertical="center" shrinkToFit="1"/>
    </xf>
    <xf numFmtId="38" fontId="26" fillId="26" borderId="32" xfId="33" applyFont="1" applyFill="1" applyBorder="1" applyAlignment="1">
      <alignment horizontal="right" vertical="center" shrinkToFit="1"/>
    </xf>
    <xf numFmtId="38" fontId="26" fillId="26" borderId="10" xfId="33" applyFont="1" applyFill="1" applyBorder="1" applyAlignment="1">
      <alignment horizontal="right" vertical="center" shrinkToFit="1"/>
    </xf>
    <xf numFmtId="38" fontId="26" fillId="26" borderId="34" xfId="33" applyFont="1" applyFill="1" applyBorder="1" applyAlignment="1">
      <alignment horizontal="right" vertical="center" shrinkToFit="1"/>
    </xf>
    <xf numFmtId="0" fontId="38" fillId="26" borderId="89" xfId="0" applyFont="1" applyFill="1" applyBorder="1" applyAlignment="1">
      <alignment horizontal="center" vertical="center" shrinkToFit="1"/>
    </xf>
    <xf numFmtId="0" fontId="10" fillId="26" borderId="89" xfId="0" applyFont="1" applyFill="1" applyBorder="1" applyAlignment="1">
      <alignment horizontal="right" vertical="center" shrinkToFit="1"/>
    </xf>
    <xf numFmtId="38" fontId="26" fillId="26" borderId="89" xfId="33" applyFont="1" applyFill="1" applyBorder="1" applyAlignment="1">
      <alignment horizontal="right" vertical="center" shrinkToFit="1"/>
    </xf>
    <xf numFmtId="38" fontId="26" fillId="24" borderId="25" xfId="33" applyFont="1" applyFill="1" applyBorder="1" applyAlignment="1">
      <alignment horizontal="right" vertical="center" shrinkToFit="1"/>
    </xf>
    <xf numFmtId="38" fontId="26" fillId="24" borderId="0" xfId="33" applyFont="1" applyFill="1" applyBorder="1" applyAlignment="1">
      <alignment horizontal="right" vertical="center" shrinkToFit="1"/>
    </xf>
    <xf numFmtId="38" fontId="26" fillId="24" borderId="26" xfId="33" applyFont="1" applyFill="1" applyBorder="1" applyAlignment="1">
      <alignment horizontal="right" vertical="center" shrinkToFit="1"/>
    </xf>
    <xf numFmtId="0" fontId="10" fillId="24" borderId="23" xfId="0" applyFont="1" applyFill="1" applyBorder="1" applyAlignment="1">
      <alignment horizontal="right" vertical="center" shrinkToFit="1"/>
    </xf>
    <xf numFmtId="0" fontId="55" fillId="26" borderId="0" xfId="50" applyFont="1" applyFill="1" applyAlignment="1">
      <alignment vertical="center"/>
    </xf>
    <xf numFmtId="0" fontId="56" fillId="26" borderId="0" xfId="50" applyFont="1" applyFill="1" applyAlignment="1">
      <alignment vertical="center"/>
    </xf>
    <xf numFmtId="38" fontId="27" fillId="26" borderId="0" xfId="33" applyFont="1" applyFill="1" applyAlignment="1"/>
    <xf numFmtId="0" fontId="27" fillId="26" borderId="0" xfId="50" applyFont="1" applyFill="1"/>
    <xf numFmtId="38" fontId="46" fillId="29" borderId="88" xfId="0" applyNumberFormat="1" applyFont="1" applyFill="1" applyBorder="1" applyAlignment="1">
      <alignment horizontal="center" vertical="center" shrinkToFit="1"/>
    </xf>
    <xf numFmtId="0" fontId="44" fillId="29" borderId="0" xfId="0" applyFont="1" applyFill="1" applyBorder="1" applyAlignment="1">
      <alignment horizontal="center" vertical="center" shrinkToFit="1"/>
    </xf>
    <xf numFmtId="38" fontId="43" fillId="29" borderId="0" xfId="0" applyNumberFormat="1" applyFont="1" applyFill="1" applyBorder="1" applyAlignment="1">
      <alignment horizontal="center" vertical="center" shrinkToFit="1"/>
    </xf>
    <xf numFmtId="0" fontId="43" fillId="29" borderId="0" xfId="0" applyFont="1" applyFill="1" applyBorder="1" applyAlignment="1">
      <alignment horizontal="center" vertical="center" shrinkToFit="1"/>
    </xf>
    <xf numFmtId="0" fontId="45" fillId="29" borderId="23" xfId="0" applyFont="1" applyFill="1" applyBorder="1" applyAlignment="1">
      <alignment horizontal="center" vertical="center" shrinkToFit="1"/>
    </xf>
    <xf numFmtId="38" fontId="45" fillId="29" borderId="88" xfId="0" applyNumberFormat="1" applyFont="1" applyFill="1" applyBorder="1" applyAlignment="1">
      <alignment horizontal="center" vertical="center" shrinkToFit="1"/>
    </xf>
    <xf numFmtId="38" fontId="45" fillId="29" borderId="41" xfId="0" applyNumberFormat="1" applyFont="1" applyFill="1" applyBorder="1" applyAlignment="1">
      <alignment horizontal="center" vertical="center" shrinkToFit="1"/>
    </xf>
    <xf numFmtId="0" fontId="26" fillId="29" borderId="0" xfId="0" applyFont="1" applyFill="1" applyBorder="1" applyAlignment="1">
      <alignment horizontal="center" vertical="center" shrinkToFit="1"/>
    </xf>
    <xf numFmtId="38" fontId="46" fillId="29" borderId="23" xfId="0" applyNumberFormat="1" applyFont="1" applyFill="1" applyBorder="1" applyAlignment="1">
      <alignment horizontal="center" vertical="center" shrinkToFit="1"/>
    </xf>
    <xf numFmtId="38" fontId="46" fillId="29" borderId="41" xfId="0" applyNumberFormat="1" applyFont="1" applyFill="1" applyBorder="1" applyAlignment="1">
      <alignment horizontal="center" vertical="center" shrinkToFit="1"/>
    </xf>
    <xf numFmtId="38" fontId="46" fillId="29" borderId="0" xfId="0" applyNumberFormat="1" applyFont="1" applyFill="1" applyBorder="1" applyAlignment="1">
      <alignment horizontal="center" vertical="center" shrinkToFit="1"/>
    </xf>
    <xf numFmtId="38" fontId="46" fillId="29" borderId="87" xfId="0" applyNumberFormat="1" applyFont="1" applyFill="1" applyBorder="1" applyAlignment="1">
      <alignment horizontal="center" vertical="center" shrinkToFit="1"/>
    </xf>
    <xf numFmtId="0" fontId="46" fillId="29" borderId="0" xfId="0" applyFont="1" applyFill="1" applyBorder="1" applyAlignment="1">
      <alignment horizontal="center" vertical="center" shrinkToFit="1"/>
    </xf>
    <xf numFmtId="38" fontId="46" fillId="29" borderId="23" xfId="0" applyNumberFormat="1" applyFont="1" applyFill="1" applyBorder="1" applyAlignment="1">
      <alignment vertical="center" shrinkToFit="1"/>
    </xf>
    <xf numFmtId="38" fontId="46" fillId="29" borderId="87" xfId="0" applyNumberFormat="1" applyFont="1" applyFill="1" applyBorder="1" applyAlignment="1">
      <alignment vertical="center" shrinkToFit="1"/>
    </xf>
    <xf numFmtId="38" fontId="46" fillId="30" borderId="44" xfId="0" applyNumberFormat="1" applyFont="1" applyFill="1" applyBorder="1" applyAlignment="1">
      <alignment vertical="center" shrinkToFit="1"/>
    </xf>
    <xf numFmtId="38" fontId="46" fillId="30" borderId="71" xfId="0" applyNumberFormat="1" applyFont="1" applyFill="1" applyBorder="1" applyAlignment="1">
      <alignment vertical="center" shrinkToFit="1"/>
    </xf>
    <xf numFmtId="38" fontId="46" fillId="30" borderId="45" xfId="0" applyNumberFormat="1" applyFont="1" applyFill="1" applyBorder="1" applyAlignment="1">
      <alignment vertical="center" shrinkToFit="1"/>
    </xf>
    <xf numFmtId="0" fontId="45" fillId="31" borderId="23" xfId="0" applyFont="1" applyFill="1" applyBorder="1" applyAlignment="1">
      <alignment horizontal="center" vertical="center" shrinkToFit="1"/>
    </xf>
    <xf numFmtId="38" fontId="45" fillId="31" borderId="88" xfId="0" applyNumberFormat="1" applyFont="1" applyFill="1" applyBorder="1" applyAlignment="1">
      <alignment horizontal="center" vertical="center" shrinkToFit="1"/>
    </xf>
    <xf numFmtId="38" fontId="45" fillId="31" borderId="41" xfId="0" applyNumberFormat="1" applyFont="1" applyFill="1" applyBorder="1" applyAlignment="1">
      <alignment horizontal="center" vertical="center" shrinkToFit="1"/>
    </xf>
    <xf numFmtId="38" fontId="46" fillId="31" borderId="23" xfId="0" applyNumberFormat="1" applyFont="1" applyFill="1" applyBorder="1" applyAlignment="1">
      <alignment horizontal="center" vertical="center" shrinkToFit="1"/>
    </xf>
    <xf numFmtId="38" fontId="46" fillId="31" borderId="88" xfId="0" applyNumberFormat="1" applyFont="1" applyFill="1" applyBorder="1" applyAlignment="1">
      <alignment horizontal="center" vertical="center" shrinkToFit="1"/>
    </xf>
    <xf numFmtId="38" fontId="46" fillId="31" borderId="41" xfId="0" applyNumberFormat="1" applyFont="1" applyFill="1" applyBorder="1" applyAlignment="1">
      <alignment horizontal="center" vertical="center" shrinkToFit="1"/>
    </xf>
    <xf numFmtId="38" fontId="46" fillId="31" borderId="87" xfId="0" applyNumberFormat="1" applyFont="1" applyFill="1" applyBorder="1" applyAlignment="1">
      <alignment horizontal="center" vertical="center" shrinkToFit="1"/>
    </xf>
    <xf numFmtId="38" fontId="46" fillId="31" borderId="23" xfId="0" applyNumberFormat="1" applyFont="1" applyFill="1" applyBorder="1" applyAlignment="1">
      <alignment vertical="center" shrinkToFit="1"/>
    </xf>
    <xf numFmtId="38" fontId="46" fillId="31" borderId="87" xfId="0" applyNumberFormat="1" applyFont="1" applyFill="1" applyBorder="1" applyAlignment="1">
      <alignment vertical="center" shrinkToFit="1"/>
    </xf>
    <xf numFmtId="0" fontId="45" fillId="29" borderId="88" xfId="0" applyFont="1" applyFill="1" applyBorder="1" applyAlignment="1">
      <alignment horizontal="center" vertical="center" shrinkToFit="1"/>
    </xf>
    <xf numFmtId="0" fontId="45" fillId="31" borderId="88" xfId="0" applyFont="1" applyFill="1" applyBorder="1" applyAlignment="1">
      <alignment horizontal="center" vertical="center" shrinkToFit="1"/>
    </xf>
    <xf numFmtId="0" fontId="40" fillId="26" borderId="0" xfId="50" applyFont="1" applyFill="1" applyAlignment="1">
      <alignment horizontal="left" vertical="center"/>
    </xf>
    <xf numFmtId="38" fontId="9" fillId="26" borderId="0" xfId="34" applyFont="1" applyFill="1" applyBorder="1" applyAlignment="1">
      <alignment horizontal="left" vertical="center" shrinkToFit="1"/>
    </xf>
    <xf numFmtId="38" fontId="9" fillId="26" borderId="26" xfId="34" applyFont="1" applyFill="1" applyBorder="1" applyAlignment="1">
      <alignment horizontal="left" vertical="center" shrinkToFit="1"/>
    </xf>
    <xf numFmtId="0" fontId="35" fillId="26" borderId="38" xfId="50" applyFont="1" applyFill="1" applyBorder="1" applyAlignment="1">
      <alignment horizontal="left" vertical="center" shrinkToFit="1"/>
    </xf>
    <xf numFmtId="0" fontId="35" fillId="26" borderId="19" xfId="50" applyFont="1" applyFill="1" applyBorder="1" applyAlignment="1">
      <alignment horizontal="left" vertical="center" shrinkToFit="1"/>
    </xf>
    <xf numFmtId="0" fontId="35" fillId="26" borderId="51" xfId="50" applyFont="1" applyFill="1" applyBorder="1" applyAlignment="1">
      <alignment horizontal="left" vertical="center" shrinkToFit="1"/>
    </xf>
    <xf numFmtId="0" fontId="35" fillId="26" borderId="32" xfId="50" applyFont="1" applyFill="1" applyBorder="1" applyAlignment="1">
      <alignment horizontal="left" vertical="center" shrinkToFit="1"/>
    </xf>
    <xf numFmtId="0" fontId="35" fillId="26" borderId="10" xfId="50" applyFont="1" applyFill="1" applyBorder="1" applyAlignment="1">
      <alignment horizontal="left" vertical="center" shrinkToFit="1"/>
    </xf>
    <xf numFmtId="0" fontId="35" fillId="26" borderId="34" xfId="50" applyFont="1" applyFill="1" applyBorder="1" applyAlignment="1">
      <alignment horizontal="left" vertical="center" shrinkToFit="1"/>
    </xf>
    <xf numFmtId="0" fontId="10" fillId="24" borderId="66" xfId="0" applyFont="1" applyFill="1" applyBorder="1" applyAlignment="1">
      <alignment horizontal="right" vertical="center" shrinkToFit="1"/>
    </xf>
    <xf numFmtId="0" fontId="10" fillId="24" borderId="67" xfId="0" applyFont="1" applyFill="1" applyBorder="1" applyAlignment="1">
      <alignment horizontal="right" vertical="center" shrinkToFit="1"/>
    </xf>
    <xf numFmtId="0" fontId="10" fillId="24" borderId="68" xfId="0" applyFont="1" applyFill="1" applyBorder="1" applyAlignment="1">
      <alignment horizontal="right" vertical="center" shrinkToFit="1"/>
    </xf>
    <xf numFmtId="0" fontId="10" fillId="24" borderId="69" xfId="0" applyFont="1" applyFill="1" applyBorder="1" applyAlignment="1">
      <alignment horizontal="right" vertical="center" shrinkToFit="1"/>
    </xf>
    <xf numFmtId="0" fontId="10" fillId="24" borderId="56" xfId="0" applyFont="1" applyFill="1" applyBorder="1" applyAlignment="1">
      <alignment horizontal="right" vertical="center" shrinkToFit="1"/>
    </xf>
    <xf numFmtId="0" fontId="10" fillId="24" borderId="62" xfId="0" applyFont="1" applyFill="1" applyBorder="1" applyAlignment="1">
      <alignment horizontal="right" vertical="center" shrinkToFit="1"/>
    </xf>
    <xf numFmtId="0" fontId="10" fillId="24" borderId="70" xfId="0" applyFont="1" applyFill="1" applyBorder="1" applyAlignment="1">
      <alignment horizontal="right" vertical="center" shrinkToFit="1"/>
    </xf>
    <xf numFmtId="0" fontId="10" fillId="24" borderId="64" xfId="0" applyFont="1" applyFill="1" applyBorder="1" applyAlignment="1">
      <alignment horizontal="right" vertical="center" shrinkToFit="1"/>
    </xf>
    <xf numFmtId="0" fontId="10" fillId="24" borderId="65" xfId="0" applyFont="1" applyFill="1" applyBorder="1" applyAlignment="1">
      <alignment horizontal="right" vertical="center" shrinkToFit="1"/>
    </xf>
    <xf numFmtId="38" fontId="43" fillId="29" borderId="46" xfId="0" applyNumberFormat="1" applyFont="1" applyFill="1" applyBorder="1" applyAlignment="1">
      <alignment horizontal="center" vertical="center" shrinkToFit="1"/>
    </xf>
    <xf numFmtId="38" fontId="43" fillId="29" borderId="42" xfId="0" applyNumberFormat="1" applyFont="1" applyFill="1" applyBorder="1" applyAlignment="1">
      <alignment horizontal="center" vertical="center" shrinkToFit="1"/>
    </xf>
    <xf numFmtId="38" fontId="43" fillId="29" borderId="78" xfId="0" applyNumberFormat="1" applyFont="1" applyFill="1" applyBorder="1" applyAlignment="1">
      <alignment horizontal="center" vertical="center" shrinkToFit="1"/>
    </xf>
    <xf numFmtId="38" fontId="43" fillId="29" borderId="79" xfId="0" applyNumberFormat="1" applyFont="1" applyFill="1" applyBorder="1" applyAlignment="1">
      <alignment horizontal="center" vertical="center" shrinkToFit="1"/>
    </xf>
    <xf numFmtId="38" fontId="43" fillId="31" borderId="46" xfId="0" applyNumberFormat="1" applyFont="1" applyFill="1" applyBorder="1" applyAlignment="1">
      <alignment horizontal="center" vertical="center" shrinkToFit="1"/>
    </xf>
    <xf numFmtId="38" fontId="43" fillId="31" borderId="42" xfId="0" applyNumberFormat="1" applyFont="1" applyFill="1" applyBorder="1" applyAlignment="1">
      <alignment horizontal="center" vertical="center" shrinkToFit="1"/>
    </xf>
    <xf numFmtId="38" fontId="43" fillId="31" borderId="78" xfId="0" applyNumberFormat="1" applyFont="1" applyFill="1" applyBorder="1" applyAlignment="1">
      <alignment horizontal="center" vertical="center" shrinkToFit="1"/>
    </xf>
    <xf numFmtId="38" fontId="43" fillId="31" borderId="79" xfId="0" applyNumberFormat="1" applyFont="1" applyFill="1" applyBorder="1" applyAlignment="1">
      <alignment horizontal="center" vertical="center" shrinkToFit="1"/>
    </xf>
    <xf numFmtId="38" fontId="43" fillId="29" borderId="47" xfId="0" applyNumberFormat="1" applyFont="1" applyFill="1" applyBorder="1" applyAlignment="1">
      <alignment horizontal="center" vertical="center" shrinkToFit="1"/>
    </xf>
    <xf numFmtId="38" fontId="43" fillId="29" borderId="80" xfId="0" applyNumberFormat="1" applyFont="1" applyFill="1" applyBorder="1" applyAlignment="1">
      <alignment horizontal="center" vertical="center" shrinkToFit="1"/>
    </xf>
    <xf numFmtId="38" fontId="43" fillId="31" borderId="47" xfId="0" applyNumberFormat="1" applyFont="1" applyFill="1" applyBorder="1" applyAlignment="1">
      <alignment horizontal="center" vertical="center" shrinkToFit="1"/>
    </xf>
    <xf numFmtId="38" fontId="43" fillId="31" borderId="80" xfId="0" applyNumberFormat="1" applyFont="1" applyFill="1" applyBorder="1" applyAlignment="1">
      <alignment horizontal="center" vertical="center" shrinkToFit="1"/>
    </xf>
    <xf numFmtId="0" fontId="48" fillId="26" borderId="89" xfId="50" applyFont="1" applyFill="1" applyBorder="1" applyAlignment="1">
      <alignment horizontal="left" vertical="center" shrinkToFit="1"/>
    </xf>
    <xf numFmtId="0" fontId="48" fillId="26" borderId="0" xfId="50" applyFont="1" applyFill="1" applyBorder="1" applyAlignment="1">
      <alignment horizontal="left" vertical="center" shrinkToFit="1"/>
    </xf>
    <xf numFmtId="0" fontId="40" fillId="26" borderId="0" xfId="50" applyFont="1" applyFill="1" applyBorder="1" applyAlignment="1">
      <alignment horizontal="left" vertical="center" shrinkToFit="1"/>
    </xf>
    <xf numFmtId="0" fontId="35" fillId="24" borderId="38" xfId="47" applyFont="1" applyFill="1" applyBorder="1" applyAlignment="1">
      <alignment horizontal="left" vertical="center" shrinkToFit="1"/>
    </xf>
    <xf numFmtId="0" fontId="35" fillId="24" borderId="51" xfId="47" applyFont="1" applyFill="1" applyBorder="1" applyAlignment="1">
      <alignment horizontal="left" vertical="center" shrinkToFit="1"/>
    </xf>
    <xf numFmtId="0" fontId="35" fillId="24" borderId="32" xfId="47" applyFont="1" applyFill="1" applyBorder="1" applyAlignment="1">
      <alignment horizontal="left" vertical="center" shrinkToFit="1"/>
    </xf>
    <xf numFmtId="0" fontId="35" fillId="24" borderId="34" xfId="47" applyFont="1" applyFill="1" applyBorder="1" applyAlignment="1">
      <alignment horizontal="left" vertical="center" shrinkToFit="1"/>
    </xf>
    <xf numFmtId="0" fontId="9" fillId="24" borderId="38" xfId="0" applyFont="1" applyFill="1" applyBorder="1" applyAlignment="1">
      <alignment horizontal="center" vertical="center" shrinkToFit="1"/>
    </xf>
    <xf numFmtId="0" fontId="9" fillId="24" borderId="19" xfId="0" applyFont="1" applyFill="1" applyBorder="1" applyAlignment="1">
      <alignment horizontal="center" vertical="center" shrinkToFit="1"/>
    </xf>
    <xf numFmtId="0" fontId="9" fillId="24" borderId="50" xfId="0" applyFont="1" applyFill="1" applyBorder="1" applyAlignment="1">
      <alignment horizontal="center" vertical="center" shrinkToFit="1"/>
    </xf>
    <xf numFmtId="0" fontId="9" fillId="24" borderId="35" xfId="0" applyFont="1" applyFill="1" applyBorder="1" applyAlignment="1">
      <alignment horizontal="center" vertical="center" shrinkToFit="1"/>
    </xf>
    <xf numFmtId="0" fontId="9" fillId="24" borderId="51" xfId="0" applyFont="1" applyFill="1" applyBorder="1" applyAlignment="1">
      <alignment horizontal="center" vertical="center" shrinkToFit="1"/>
    </xf>
    <xf numFmtId="0" fontId="9" fillId="24" borderId="32" xfId="0" applyFont="1" applyFill="1" applyBorder="1" applyAlignment="1">
      <alignment horizontal="center" vertical="center" shrinkToFit="1"/>
    </xf>
    <xf numFmtId="0" fontId="9" fillId="24" borderId="10" xfId="0" applyFont="1" applyFill="1" applyBorder="1" applyAlignment="1">
      <alignment horizontal="center" vertical="center" shrinkToFit="1"/>
    </xf>
    <xf numFmtId="0" fontId="9" fillId="24" borderId="43" xfId="0" applyFont="1" applyFill="1" applyBorder="1" applyAlignment="1">
      <alignment horizontal="center" vertical="center" shrinkToFit="1"/>
    </xf>
    <xf numFmtId="0" fontId="10" fillId="24" borderId="39" xfId="0" applyFont="1" applyFill="1" applyBorder="1" applyAlignment="1">
      <alignment horizontal="right" vertical="center" shrinkToFit="1"/>
    </xf>
    <xf numFmtId="0" fontId="10" fillId="24" borderId="40" xfId="0" applyFont="1" applyFill="1" applyBorder="1" applyAlignment="1">
      <alignment horizontal="right" vertical="center" shrinkToFit="1"/>
    </xf>
    <xf numFmtId="0" fontId="10" fillId="24" borderId="41" xfId="0" applyFont="1" applyFill="1" applyBorder="1" applyAlignment="1">
      <alignment horizontal="right" vertical="center" shrinkToFit="1"/>
    </xf>
    <xf numFmtId="0" fontId="10" fillId="24" borderId="52" xfId="0" applyFont="1" applyFill="1" applyBorder="1" applyAlignment="1">
      <alignment horizontal="right" vertical="center" shrinkToFit="1"/>
    </xf>
    <xf numFmtId="0" fontId="10" fillId="24" borderId="53" xfId="0" applyFont="1" applyFill="1" applyBorder="1" applyAlignment="1">
      <alignment horizontal="right" vertical="center" shrinkToFit="1"/>
    </xf>
    <xf numFmtId="0" fontId="10" fillId="24" borderId="61" xfId="0" applyFont="1" applyFill="1" applyBorder="1" applyAlignment="1">
      <alignment horizontal="right" vertical="center" shrinkToFit="1"/>
    </xf>
    <xf numFmtId="0" fontId="10" fillId="24" borderId="55" xfId="0" applyFont="1" applyFill="1" applyBorder="1" applyAlignment="1">
      <alignment horizontal="right" vertical="center" shrinkToFit="1"/>
    </xf>
    <xf numFmtId="0" fontId="10" fillId="24" borderId="63" xfId="0" applyFont="1" applyFill="1" applyBorder="1" applyAlignment="1">
      <alignment horizontal="right" vertical="center" shrinkToFit="1"/>
    </xf>
    <xf numFmtId="0" fontId="10" fillId="24" borderId="13" xfId="0" applyFont="1" applyFill="1" applyBorder="1" applyAlignment="1">
      <alignment horizontal="right" vertical="center" shrinkToFit="1"/>
    </xf>
    <xf numFmtId="0" fontId="10" fillId="24" borderId="0" xfId="0" applyFont="1" applyFill="1" applyBorder="1" applyAlignment="1">
      <alignment horizontal="right" vertical="center" shrinkToFit="1"/>
    </xf>
    <xf numFmtId="0" fontId="10" fillId="24" borderId="10" xfId="0" applyFont="1" applyFill="1" applyBorder="1" applyAlignment="1">
      <alignment horizontal="right" vertical="center" shrinkToFit="1"/>
    </xf>
    <xf numFmtId="0" fontId="10" fillId="24" borderId="43" xfId="0" applyFont="1" applyFill="1" applyBorder="1" applyAlignment="1">
      <alignment horizontal="right" vertical="center" shrinkToFit="1"/>
    </xf>
    <xf numFmtId="0" fontId="10" fillId="24" borderId="58" xfId="0" applyFont="1" applyFill="1" applyBorder="1" applyAlignment="1">
      <alignment horizontal="right" vertical="center" shrinkToFit="1"/>
    </xf>
    <xf numFmtId="0" fontId="10" fillId="24" borderId="59" xfId="0" applyFont="1" applyFill="1" applyBorder="1" applyAlignment="1">
      <alignment horizontal="right" vertical="center" shrinkToFit="1"/>
    </xf>
    <xf numFmtId="0" fontId="10" fillId="24" borderId="39" xfId="0" applyFont="1" applyFill="1" applyBorder="1" applyAlignment="1">
      <alignment horizontal="center" vertical="center" shrinkToFit="1"/>
    </xf>
    <xf numFmtId="0" fontId="10" fillId="24" borderId="40" xfId="0" applyFont="1" applyFill="1" applyBorder="1" applyAlignment="1">
      <alignment horizontal="center" vertical="center" shrinkToFit="1"/>
    </xf>
    <xf numFmtId="0" fontId="10" fillId="24" borderId="41" xfId="0" applyFont="1" applyFill="1" applyBorder="1" applyAlignment="1">
      <alignment horizontal="center" vertical="center" shrinkToFit="1"/>
    </xf>
    <xf numFmtId="0" fontId="10" fillId="24" borderId="37" xfId="0" applyFont="1" applyFill="1" applyBorder="1" applyAlignment="1">
      <alignment horizontal="center" vertical="center" shrinkToFit="1"/>
    </xf>
    <xf numFmtId="0" fontId="10" fillId="24" borderId="26" xfId="0" applyFont="1" applyFill="1" applyBorder="1" applyAlignment="1">
      <alignment horizontal="center" vertical="center" shrinkToFit="1"/>
    </xf>
    <xf numFmtId="0" fontId="10" fillId="24" borderId="36" xfId="0" applyFont="1" applyFill="1" applyBorder="1" applyAlignment="1">
      <alignment horizontal="center" vertical="center" shrinkToFit="1"/>
    </xf>
    <xf numFmtId="0" fontId="10" fillId="24" borderId="0" xfId="0" applyFont="1" applyFill="1" applyBorder="1" applyAlignment="1">
      <alignment horizontal="center" vertical="center" shrinkToFit="1"/>
    </xf>
    <xf numFmtId="0" fontId="10" fillId="24" borderId="13" xfId="0" applyFont="1" applyFill="1" applyBorder="1" applyAlignment="1">
      <alignment horizontal="center" vertical="center" shrinkToFit="1"/>
    </xf>
    <xf numFmtId="0" fontId="10" fillId="24" borderId="24" xfId="0" applyFont="1" applyFill="1" applyBorder="1" applyAlignment="1">
      <alignment horizontal="center" vertical="center" shrinkToFit="1"/>
    </xf>
    <xf numFmtId="0" fontId="9" fillId="24" borderId="33" xfId="0" applyFont="1" applyFill="1" applyBorder="1" applyAlignment="1">
      <alignment horizontal="center" vertical="center" shrinkToFit="1"/>
    </xf>
    <xf numFmtId="0" fontId="9" fillId="24" borderId="34" xfId="0" applyFont="1" applyFill="1" applyBorder="1" applyAlignment="1">
      <alignment horizontal="center" vertical="center" shrinkToFit="1"/>
    </xf>
    <xf numFmtId="0" fontId="9" fillId="26" borderId="25" xfId="50" applyFont="1" applyFill="1" applyBorder="1" applyAlignment="1">
      <alignment horizontal="left" vertical="center" shrinkToFit="1"/>
    </xf>
    <xf numFmtId="0" fontId="9" fillId="26" borderId="0" xfId="50" applyFont="1" applyFill="1" applyBorder="1" applyAlignment="1">
      <alignment horizontal="left" vertical="center" shrinkToFit="1"/>
    </xf>
    <xf numFmtId="0" fontId="9" fillId="26" borderId="26" xfId="50" applyFont="1" applyFill="1" applyBorder="1" applyAlignment="1">
      <alignment horizontal="left" vertical="center" shrinkToFit="1"/>
    </xf>
    <xf numFmtId="0" fontId="10" fillId="24" borderId="50" xfId="0" applyFont="1" applyFill="1" applyBorder="1" applyAlignment="1">
      <alignment horizontal="center" vertical="center" shrinkToFit="1"/>
    </xf>
    <xf numFmtId="0" fontId="10" fillId="24" borderId="54" xfId="0" applyFont="1" applyFill="1" applyBorder="1" applyAlignment="1">
      <alignment horizontal="right" vertical="center" shrinkToFit="1"/>
    </xf>
    <xf numFmtId="0" fontId="10" fillId="24" borderId="57" xfId="0" applyFont="1" applyFill="1" applyBorder="1" applyAlignment="1">
      <alignment horizontal="right" vertical="center" shrinkToFit="1"/>
    </xf>
    <xf numFmtId="0" fontId="10" fillId="24" borderId="60" xfId="0" applyFont="1" applyFill="1" applyBorder="1" applyAlignment="1">
      <alignment horizontal="right" vertical="center" shrinkToFit="1"/>
    </xf>
    <xf numFmtId="0" fontId="9" fillId="26" borderId="22" xfId="50" applyFont="1" applyFill="1" applyBorder="1" applyAlignment="1">
      <alignment horizontal="left" vertical="center" shrinkToFit="1"/>
    </xf>
    <xf numFmtId="0" fontId="9" fillId="26" borderId="88" xfId="50" applyFont="1" applyFill="1" applyBorder="1" applyAlignment="1">
      <alignment horizontal="left" vertical="center" shrinkToFit="1"/>
    </xf>
    <xf numFmtId="0" fontId="48" fillId="26" borderId="0" xfId="50" applyFont="1" applyFill="1" applyBorder="1" applyAlignment="1">
      <alignment horizontal="center" vertical="center" shrinkToFit="1"/>
    </xf>
    <xf numFmtId="0" fontId="9" fillId="24" borderId="25" xfId="0" applyFont="1" applyFill="1" applyBorder="1" applyAlignment="1">
      <alignment horizontal="center" vertical="center"/>
    </xf>
    <xf numFmtId="0" fontId="9" fillId="24" borderId="0" xfId="0" applyFont="1" applyFill="1" applyBorder="1" applyAlignment="1">
      <alignment horizontal="center" vertical="center"/>
    </xf>
    <xf numFmtId="0" fontId="9" fillId="24" borderId="26" xfId="0" applyFont="1" applyFill="1" applyBorder="1" applyAlignment="1">
      <alignment horizontal="center" vertical="center"/>
    </xf>
    <xf numFmtId="0" fontId="10" fillId="24" borderId="68" xfId="0" applyFont="1" applyFill="1" applyBorder="1" applyAlignment="1">
      <alignment horizontal="center" vertical="center" shrinkToFit="1"/>
    </xf>
    <xf numFmtId="0" fontId="10" fillId="24" borderId="62" xfId="0" applyFont="1" applyFill="1" applyBorder="1" applyAlignment="1">
      <alignment horizontal="center" vertical="center" shrinkToFit="1"/>
    </xf>
    <xf numFmtId="0" fontId="10" fillId="24" borderId="74" xfId="0" applyFont="1" applyFill="1" applyBorder="1" applyAlignment="1">
      <alignment horizontal="center" vertical="center" shrinkToFit="1"/>
    </xf>
    <xf numFmtId="0" fontId="10" fillId="24" borderId="51" xfId="0" applyFont="1" applyFill="1" applyBorder="1" applyAlignment="1">
      <alignment horizontal="center" vertical="center" shrinkToFit="1"/>
    </xf>
    <xf numFmtId="178" fontId="38" fillId="26" borderId="38" xfId="0" applyNumberFormat="1" applyFont="1" applyFill="1" applyBorder="1" applyAlignment="1">
      <alignment horizontal="center" vertical="center" shrinkToFit="1"/>
    </xf>
    <xf numFmtId="178" fontId="38" fillId="26" borderId="19" xfId="0" applyNumberFormat="1" applyFont="1" applyFill="1" applyBorder="1" applyAlignment="1">
      <alignment horizontal="center" vertical="center" shrinkToFit="1"/>
    </xf>
    <xf numFmtId="178" fontId="38" fillId="26" borderId="51" xfId="0" applyNumberFormat="1" applyFont="1" applyFill="1" applyBorder="1" applyAlignment="1">
      <alignment horizontal="center" vertical="center" shrinkToFit="1"/>
    </xf>
    <xf numFmtId="178" fontId="38" fillId="26" borderId="25" xfId="0" applyNumberFormat="1" applyFont="1" applyFill="1" applyBorder="1" applyAlignment="1">
      <alignment horizontal="center" vertical="center" shrinkToFit="1"/>
    </xf>
    <xf numFmtId="178" fontId="38" fillId="26" borderId="0" xfId="0" applyNumberFormat="1" applyFont="1" applyFill="1" applyBorder="1" applyAlignment="1">
      <alignment horizontal="center" vertical="center" shrinkToFit="1"/>
    </xf>
    <xf numFmtId="178" fontId="38" fillId="26" borderId="26" xfId="0" applyNumberFormat="1" applyFont="1" applyFill="1" applyBorder="1" applyAlignment="1">
      <alignment horizontal="center" vertical="center" shrinkToFit="1"/>
    </xf>
    <xf numFmtId="0" fontId="10" fillId="24" borderId="61" xfId="0" applyFont="1" applyFill="1" applyBorder="1" applyAlignment="1">
      <alignment horizontal="center" vertical="center" shrinkToFit="1"/>
    </xf>
    <xf numFmtId="0" fontId="10" fillId="24" borderId="65" xfId="0" applyFont="1" applyFill="1" applyBorder="1" applyAlignment="1">
      <alignment horizontal="center" vertical="center" shrinkToFit="1"/>
    </xf>
    <xf numFmtId="0" fontId="10" fillId="24" borderId="98" xfId="0" applyFont="1" applyFill="1" applyBorder="1" applyAlignment="1">
      <alignment horizontal="center" vertical="center" shrinkToFit="1"/>
    </xf>
    <xf numFmtId="0" fontId="10" fillId="24" borderId="54" xfId="0" applyFont="1" applyFill="1" applyBorder="1" applyAlignment="1">
      <alignment horizontal="center" vertical="center" shrinkToFit="1"/>
    </xf>
    <xf numFmtId="0" fontId="10" fillId="24" borderId="57" xfId="0" applyFont="1" applyFill="1" applyBorder="1" applyAlignment="1">
      <alignment horizontal="center" vertical="center" shrinkToFit="1"/>
    </xf>
    <xf numFmtId="0" fontId="10" fillId="24" borderId="101" xfId="0" applyFont="1" applyFill="1" applyBorder="1" applyAlignment="1">
      <alignment horizontal="center" vertical="center" shrinkToFit="1"/>
    </xf>
    <xf numFmtId="38" fontId="54" fillId="26" borderId="30" xfId="33" applyFont="1" applyFill="1" applyBorder="1" applyAlignment="1">
      <alignment horizontal="center" vertical="center" shrinkToFit="1"/>
    </xf>
    <xf numFmtId="38" fontId="54" fillId="26" borderId="13" xfId="33" applyFont="1" applyFill="1" applyBorder="1" applyAlignment="1">
      <alignment horizontal="center" vertical="center" shrinkToFit="1"/>
    </xf>
    <xf numFmtId="38" fontId="54" fillId="26" borderId="37" xfId="33" applyFont="1" applyFill="1" applyBorder="1" applyAlignment="1">
      <alignment horizontal="center" vertical="center" shrinkToFit="1"/>
    </xf>
    <xf numFmtId="38" fontId="54" fillId="26" borderId="25" xfId="33" applyFont="1" applyFill="1" applyBorder="1" applyAlignment="1">
      <alignment horizontal="center" vertical="center" shrinkToFit="1"/>
    </xf>
    <xf numFmtId="38" fontId="54" fillId="26" borderId="0" xfId="33" applyFont="1" applyFill="1" applyBorder="1" applyAlignment="1">
      <alignment horizontal="center" vertical="center" shrinkToFit="1"/>
    </xf>
    <xf numFmtId="38" fontId="54" fillId="26" borderId="26" xfId="33" applyFont="1" applyFill="1" applyBorder="1" applyAlignment="1">
      <alignment horizontal="center" vertical="center" shrinkToFit="1"/>
    </xf>
    <xf numFmtId="0" fontId="10" fillId="24" borderId="72" xfId="0" applyFont="1" applyFill="1" applyBorder="1" applyAlignment="1">
      <alignment horizontal="right" vertical="center" shrinkToFit="1"/>
    </xf>
    <xf numFmtId="0" fontId="10" fillId="24" borderId="98" xfId="0" applyFont="1" applyFill="1" applyBorder="1" applyAlignment="1">
      <alignment horizontal="right" vertical="center" shrinkToFit="1"/>
    </xf>
    <xf numFmtId="0" fontId="10" fillId="24" borderId="74" xfId="0" applyFont="1" applyFill="1" applyBorder="1" applyAlignment="1">
      <alignment horizontal="right" vertical="center" shrinkToFit="1"/>
    </xf>
    <xf numFmtId="178" fontId="35" fillId="26" borderId="84" xfId="50" applyNumberFormat="1" applyFont="1" applyFill="1" applyBorder="1" applyAlignment="1">
      <alignment horizontal="center" vertical="center" shrinkToFit="1"/>
    </xf>
    <xf numFmtId="178" fontId="35" fillId="26" borderId="85" xfId="50" applyNumberFormat="1" applyFont="1" applyFill="1" applyBorder="1" applyAlignment="1">
      <alignment horizontal="center" vertical="center" shrinkToFit="1"/>
    </xf>
    <xf numFmtId="178" fontId="35" fillId="26" borderId="86" xfId="50" applyNumberFormat="1" applyFont="1" applyFill="1" applyBorder="1" applyAlignment="1">
      <alignment horizontal="center" vertical="center" shrinkToFit="1"/>
    </xf>
    <xf numFmtId="178" fontId="35" fillId="26" borderId="23" xfId="50" applyNumberFormat="1" applyFont="1" applyFill="1" applyBorder="1" applyAlignment="1">
      <alignment horizontal="center" vertical="center" shrinkToFit="1"/>
    </xf>
    <xf numFmtId="178" fontId="35" fillId="26" borderId="88" xfId="50" applyNumberFormat="1" applyFont="1" applyFill="1" applyBorder="1" applyAlignment="1">
      <alignment horizontal="center" vertical="center" shrinkToFit="1"/>
    </xf>
    <xf numFmtId="178" fontId="35" fillId="26" borderId="41" xfId="50" applyNumberFormat="1" applyFont="1" applyFill="1" applyBorder="1" applyAlignment="1">
      <alignment horizontal="center" vertical="center" shrinkToFit="1"/>
    </xf>
    <xf numFmtId="178" fontId="35" fillId="26" borderId="81" xfId="50" applyNumberFormat="1" applyFont="1" applyFill="1" applyBorder="1" applyAlignment="1">
      <alignment horizontal="center" vertical="center" shrinkToFit="1"/>
    </xf>
    <xf numFmtId="178" fontId="35" fillId="26" borderId="82" xfId="50" applyNumberFormat="1" applyFont="1" applyFill="1" applyBorder="1" applyAlignment="1">
      <alignment horizontal="center" vertical="center" shrinkToFit="1"/>
    </xf>
    <xf numFmtId="178" fontId="35" fillId="26" borderId="83" xfId="50" applyNumberFormat="1" applyFont="1" applyFill="1" applyBorder="1" applyAlignment="1">
      <alignment horizontal="center" vertical="center" shrinkToFit="1"/>
    </xf>
    <xf numFmtId="178" fontId="35" fillId="26" borderId="31" xfId="50" applyNumberFormat="1" applyFont="1" applyFill="1" applyBorder="1" applyAlignment="1">
      <alignment horizontal="center" vertical="center" shrinkToFit="1"/>
    </xf>
    <xf numFmtId="178" fontId="35" fillId="26" borderId="13" xfId="50" applyNumberFormat="1" applyFont="1" applyFill="1" applyBorder="1" applyAlignment="1">
      <alignment horizontal="center" vertical="center" shrinkToFit="1"/>
    </xf>
    <xf numFmtId="178" fontId="35" fillId="26" borderId="39" xfId="50" applyNumberFormat="1" applyFont="1" applyFill="1" applyBorder="1" applyAlignment="1">
      <alignment horizontal="center" vertical="center" shrinkToFit="1"/>
    </xf>
    <xf numFmtId="178" fontId="38" fillId="24" borderId="30" xfId="0" applyNumberFormat="1" applyFont="1" applyFill="1" applyBorder="1" applyAlignment="1">
      <alignment horizontal="center" vertical="center" shrinkToFit="1"/>
    </xf>
    <xf numFmtId="178" fontId="38" fillId="24" borderId="13" xfId="0" applyNumberFormat="1" applyFont="1" applyFill="1" applyBorder="1" applyAlignment="1">
      <alignment horizontal="center" vertical="center" shrinkToFit="1"/>
    </xf>
    <xf numFmtId="178" fontId="38" fillId="24" borderId="37" xfId="0" applyNumberFormat="1" applyFont="1" applyFill="1" applyBorder="1" applyAlignment="1">
      <alignment horizontal="center" vertical="center" shrinkToFit="1"/>
    </xf>
    <xf numFmtId="178" fontId="38" fillId="24" borderId="25" xfId="0" applyNumberFormat="1" applyFont="1" applyFill="1" applyBorder="1" applyAlignment="1">
      <alignment horizontal="center" vertical="center" shrinkToFit="1"/>
    </xf>
    <xf numFmtId="178" fontId="38" fillId="24" borderId="0" xfId="0" applyNumberFormat="1" applyFont="1" applyFill="1" applyBorder="1" applyAlignment="1">
      <alignment horizontal="center" vertical="center" shrinkToFit="1"/>
    </xf>
    <xf numFmtId="178" fontId="38" fillId="24" borderId="26" xfId="0" applyNumberFormat="1" applyFont="1" applyFill="1" applyBorder="1" applyAlignment="1">
      <alignment horizontal="center" vertical="center" shrinkToFit="1"/>
    </xf>
    <xf numFmtId="178" fontId="38" fillId="26" borderId="30" xfId="0" applyNumberFormat="1" applyFont="1" applyFill="1" applyBorder="1" applyAlignment="1">
      <alignment horizontal="center" vertical="center" shrinkToFit="1"/>
    </xf>
    <xf numFmtId="178" fontId="38" fillId="26" borderId="13" xfId="0" applyNumberFormat="1" applyFont="1" applyFill="1" applyBorder="1" applyAlignment="1">
      <alignment horizontal="center" vertical="center" shrinkToFit="1"/>
    </xf>
    <xf numFmtId="178" fontId="38" fillId="26" borderId="37" xfId="0" applyNumberFormat="1" applyFont="1" applyFill="1" applyBorder="1" applyAlignment="1">
      <alignment horizontal="center" vertical="center" shrinkToFit="1"/>
    </xf>
    <xf numFmtId="0" fontId="9" fillId="24" borderId="16" xfId="0" applyFont="1" applyFill="1" applyBorder="1" applyAlignment="1">
      <alignment horizontal="center" shrinkToFit="1"/>
    </xf>
    <xf numFmtId="0" fontId="9" fillId="24" borderId="14" xfId="0" applyFont="1" applyFill="1" applyBorder="1" applyAlignment="1">
      <alignment horizontal="center" shrinkToFit="1"/>
    </xf>
    <xf numFmtId="0" fontId="9" fillId="24" borderId="15" xfId="0" applyFont="1" applyFill="1" applyBorder="1" applyAlignment="1">
      <alignment horizontal="center" shrinkToFit="1"/>
    </xf>
    <xf numFmtId="0" fontId="9" fillId="24" borderId="11" xfId="0" applyFont="1" applyFill="1" applyBorder="1" applyAlignment="1">
      <alignment horizontal="center" shrinkToFit="1"/>
    </xf>
    <xf numFmtId="0" fontId="9" fillId="24" borderId="12" xfId="0" applyFont="1" applyFill="1" applyBorder="1" applyAlignment="1">
      <alignment horizontal="center" shrinkToFit="1"/>
    </xf>
    <xf numFmtId="0" fontId="9" fillId="24" borderId="15" xfId="0" applyFont="1" applyFill="1" applyBorder="1" applyAlignment="1">
      <alignment horizontal="center"/>
    </xf>
    <xf numFmtId="0" fontId="9" fillId="24" borderId="11" xfId="0" applyFont="1" applyFill="1" applyBorder="1" applyAlignment="1">
      <alignment horizontal="center"/>
    </xf>
    <xf numFmtId="0" fontId="9" fillId="24" borderId="12" xfId="0" applyFont="1" applyFill="1" applyBorder="1" applyAlignment="1">
      <alignment horizontal="center"/>
    </xf>
    <xf numFmtId="0" fontId="10" fillId="24" borderId="19" xfId="0" applyFont="1" applyFill="1" applyBorder="1" applyAlignment="1">
      <alignment horizontal="center" vertical="center" shrinkToFit="1"/>
    </xf>
    <xf numFmtId="0" fontId="9" fillId="24" borderId="38" xfId="0" applyFont="1" applyFill="1" applyBorder="1" applyAlignment="1">
      <alignment horizontal="center" vertical="center"/>
    </xf>
    <xf numFmtId="0" fontId="9" fillId="24" borderId="19" xfId="0" applyFont="1" applyFill="1" applyBorder="1" applyAlignment="1">
      <alignment horizontal="center" vertical="center"/>
    </xf>
    <xf numFmtId="0" fontId="9" fillId="24" borderId="51" xfId="0" applyFont="1" applyFill="1" applyBorder="1" applyAlignment="1">
      <alignment horizontal="center" vertical="center"/>
    </xf>
    <xf numFmtId="0" fontId="10" fillId="24" borderId="15" xfId="0" applyFont="1" applyFill="1" applyBorder="1" applyAlignment="1">
      <alignment horizontal="center"/>
    </xf>
    <xf numFmtId="0" fontId="10" fillId="24" borderId="11" xfId="0" applyFont="1" applyFill="1" applyBorder="1" applyAlignment="1">
      <alignment horizontal="center"/>
    </xf>
    <xf numFmtId="0" fontId="10" fillId="24" borderId="12" xfId="0" applyFont="1" applyFill="1" applyBorder="1" applyAlignment="1">
      <alignment horizontal="center"/>
    </xf>
    <xf numFmtId="0" fontId="9" fillId="26" borderId="30" xfId="50" applyFont="1" applyFill="1" applyBorder="1" applyAlignment="1">
      <alignment horizontal="left" vertical="center" shrinkToFit="1"/>
    </xf>
    <xf numFmtId="0" fontId="9" fillId="26" borderId="13" xfId="50" applyFont="1" applyFill="1" applyBorder="1" applyAlignment="1">
      <alignment horizontal="left" vertical="center" shrinkToFit="1"/>
    </xf>
    <xf numFmtId="38" fontId="9" fillId="26" borderId="13" xfId="34" applyFont="1" applyFill="1" applyBorder="1" applyAlignment="1">
      <alignment horizontal="left" vertical="center" shrinkToFit="1"/>
    </xf>
    <xf numFmtId="38" fontId="9" fillId="26" borderId="37" xfId="34" applyFont="1" applyFill="1" applyBorder="1" applyAlignment="1">
      <alignment horizontal="left" vertical="center" shrinkToFit="1"/>
    </xf>
    <xf numFmtId="0" fontId="9" fillId="26" borderId="32" xfId="50" applyFont="1" applyFill="1" applyBorder="1" applyAlignment="1">
      <alignment horizontal="left" vertical="center" shrinkToFit="1"/>
    </xf>
    <xf numFmtId="0" fontId="9" fillId="26" borderId="10" xfId="50" applyFont="1" applyFill="1" applyBorder="1" applyAlignment="1">
      <alignment horizontal="left" vertical="center" shrinkToFit="1"/>
    </xf>
    <xf numFmtId="0" fontId="9" fillId="26" borderId="34" xfId="50" applyFont="1" applyFill="1" applyBorder="1" applyAlignment="1">
      <alignment horizontal="left" vertical="center" shrinkToFit="1"/>
    </xf>
    <xf numFmtId="0" fontId="10" fillId="24" borderId="16" xfId="0" applyFont="1" applyFill="1" applyBorder="1" applyAlignment="1">
      <alignment horizontal="center" shrinkToFit="1"/>
    </xf>
    <xf numFmtId="0" fontId="10" fillId="24" borderId="14" xfId="0" applyFont="1" applyFill="1" applyBorder="1" applyAlignment="1">
      <alignment horizontal="center" shrinkToFit="1"/>
    </xf>
    <xf numFmtId="0" fontId="10" fillId="24" borderId="15" xfId="0" applyFont="1" applyFill="1" applyBorder="1" applyAlignment="1">
      <alignment horizontal="center" shrinkToFit="1"/>
    </xf>
    <xf numFmtId="0" fontId="10" fillId="24" borderId="11" xfId="0" applyFont="1" applyFill="1" applyBorder="1" applyAlignment="1">
      <alignment horizontal="center" shrinkToFit="1"/>
    </xf>
    <xf numFmtId="0" fontId="10" fillId="24" borderId="12" xfId="0" applyFont="1" applyFill="1" applyBorder="1" applyAlignment="1">
      <alignment horizontal="center" shrinkToFit="1"/>
    </xf>
    <xf numFmtId="0" fontId="9" fillId="26" borderId="38" xfId="0" applyFont="1" applyFill="1" applyBorder="1" applyAlignment="1">
      <alignment horizontal="center" vertical="center"/>
    </xf>
    <xf numFmtId="0" fontId="9" fillId="26" borderId="19" xfId="0" applyFont="1" applyFill="1" applyBorder="1" applyAlignment="1">
      <alignment horizontal="center" vertical="center"/>
    </xf>
    <xf numFmtId="0" fontId="9" fillId="26" borderId="51" xfId="0" applyFont="1" applyFill="1" applyBorder="1" applyAlignment="1">
      <alignment horizontal="center" vertical="center"/>
    </xf>
    <xf numFmtId="0" fontId="9" fillId="24" borderId="22" xfId="47" applyFont="1" applyFill="1" applyBorder="1" applyAlignment="1">
      <alignment horizontal="center" vertical="center" shrinkToFit="1"/>
    </xf>
    <xf numFmtId="0" fontId="9" fillId="24" borderId="88" xfId="47" applyFont="1" applyFill="1" applyBorder="1" applyAlignment="1">
      <alignment horizontal="center" vertical="center" shrinkToFit="1"/>
    </xf>
    <xf numFmtId="0" fontId="9" fillId="24" borderId="36" xfId="47" applyFont="1" applyFill="1" applyBorder="1" applyAlignment="1">
      <alignment horizontal="center" vertical="center" shrinkToFit="1"/>
    </xf>
    <xf numFmtId="0" fontId="9" fillId="24" borderId="25" xfId="47" applyFont="1" applyFill="1" applyBorder="1" applyAlignment="1">
      <alignment horizontal="center" vertical="center" shrinkToFit="1"/>
    </xf>
    <xf numFmtId="0" fontId="9" fillId="24" borderId="0" xfId="47" applyFont="1" applyFill="1" applyBorder="1" applyAlignment="1">
      <alignment horizontal="center" vertical="center" shrinkToFit="1"/>
    </xf>
    <xf numFmtId="176" fontId="9" fillId="24" borderId="0" xfId="47" applyNumberFormat="1" applyFont="1" applyFill="1" applyBorder="1" applyAlignment="1">
      <alignment horizontal="center" vertical="center" shrinkToFit="1"/>
    </xf>
    <xf numFmtId="176" fontId="9" fillId="24" borderId="26" xfId="47" applyNumberFormat="1" applyFont="1" applyFill="1" applyBorder="1" applyAlignment="1">
      <alignment horizontal="center" vertical="center" shrinkToFit="1"/>
    </xf>
    <xf numFmtId="38" fontId="27" fillId="26" borderId="94" xfId="33" applyFont="1" applyFill="1" applyBorder="1" applyAlignment="1">
      <alignment horizontal="center" vertical="center" shrinkToFit="1"/>
    </xf>
    <xf numFmtId="38" fontId="27" fillId="26" borderId="91" xfId="33" applyFont="1" applyFill="1" applyBorder="1" applyAlignment="1">
      <alignment horizontal="center" vertical="center" shrinkToFit="1"/>
    </xf>
    <xf numFmtId="38" fontId="27" fillId="26" borderId="46" xfId="33" applyFont="1" applyFill="1" applyBorder="1" applyAlignment="1">
      <alignment horizontal="center" vertical="center" shrinkToFit="1"/>
    </xf>
    <xf numFmtId="38" fontId="27" fillId="26" borderId="42" xfId="33" applyFont="1" applyFill="1" applyBorder="1" applyAlignment="1">
      <alignment horizontal="center" vertical="center" shrinkToFit="1"/>
    </xf>
    <xf numFmtId="38" fontId="27" fillId="26" borderId="47" xfId="33" applyFont="1" applyFill="1" applyBorder="1" applyAlignment="1">
      <alignment horizontal="center" vertical="center" shrinkToFit="1"/>
    </xf>
    <xf numFmtId="178" fontId="35" fillId="26" borderId="18" xfId="50" applyNumberFormat="1" applyFont="1" applyFill="1" applyBorder="1" applyAlignment="1">
      <alignment horizontal="center" vertical="center" shrinkToFit="1"/>
    </xf>
    <xf numFmtId="178" fontId="35" fillId="26" borderId="0" xfId="50" applyNumberFormat="1" applyFont="1" applyFill="1" applyBorder="1" applyAlignment="1">
      <alignment horizontal="center" vertical="center" shrinkToFit="1"/>
    </xf>
    <xf numFmtId="178" fontId="35" fillId="26" borderId="74" xfId="50" applyNumberFormat="1" applyFont="1" applyFill="1" applyBorder="1" applyAlignment="1">
      <alignment horizontal="center" vertical="center" shrinkToFit="1"/>
    </xf>
    <xf numFmtId="0" fontId="9" fillId="24" borderId="32" xfId="47" applyFont="1" applyFill="1" applyBorder="1" applyAlignment="1">
      <alignment horizontal="center" vertical="center" shrinkToFit="1"/>
    </xf>
    <xf numFmtId="0" fontId="9" fillId="24" borderId="10" xfId="47" applyFont="1" applyFill="1" applyBorder="1" applyAlignment="1">
      <alignment horizontal="center" vertical="center" shrinkToFit="1"/>
    </xf>
    <xf numFmtId="0" fontId="9" fillId="24" borderId="34" xfId="47" applyFont="1" applyFill="1" applyBorder="1" applyAlignment="1">
      <alignment horizontal="center" vertical="center" shrinkToFit="1"/>
    </xf>
    <xf numFmtId="0" fontId="9" fillId="26" borderId="25" xfId="0" applyFont="1" applyFill="1" applyBorder="1" applyAlignment="1">
      <alignment horizontal="center" vertical="center"/>
    </xf>
    <xf numFmtId="0" fontId="9" fillId="26" borderId="0" xfId="0" applyFont="1" applyFill="1" applyBorder="1" applyAlignment="1">
      <alignment horizontal="center" vertical="center"/>
    </xf>
    <xf numFmtId="0" fontId="9" fillId="26" borderId="26" xfId="0" applyFont="1" applyFill="1" applyBorder="1" applyAlignment="1">
      <alignment horizontal="center" vertical="center"/>
    </xf>
    <xf numFmtId="178" fontId="38" fillId="24" borderId="38" xfId="0" applyNumberFormat="1" applyFont="1" applyFill="1" applyBorder="1" applyAlignment="1">
      <alignment horizontal="center" vertical="center" shrinkToFit="1"/>
    </xf>
    <xf numFmtId="178" fontId="38" fillId="24" borderId="19" xfId="0" applyNumberFormat="1" applyFont="1" applyFill="1" applyBorder="1" applyAlignment="1">
      <alignment horizontal="center" vertical="center" shrinkToFit="1"/>
    </xf>
    <xf numFmtId="178" fontId="38" fillId="24" borderId="51" xfId="0" applyNumberFormat="1" applyFont="1" applyFill="1" applyBorder="1" applyAlignment="1">
      <alignment horizontal="center" vertical="center" shrinkToFit="1"/>
    </xf>
    <xf numFmtId="0" fontId="52" fillId="26" borderId="0" xfId="50" applyFont="1" applyFill="1" applyBorder="1" applyAlignment="1">
      <alignment horizontal="left" vertical="center" shrinkToFit="1"/>
    </xf>
    <xf numFmtId="38" fontId="27" fillId="26" borderId="90" xfId="33" applyFont="1" applyFill="1" applyBorder="1" applyAlignment="1">
      <alignment horizontal="center" vertical="center" shrinkToFit="1"/>
    </xf>
    <xf numFmtId="38" fontId="27" fillId="26" borderId="76" xfId="33" applyFont="1" applyFill="1" applyBorder="1" applyAlignment="1">
      <alignment horizontal="center" vertical="center" shrinkToFit="1"/>
    </xf>
    <xf numFmtId="38" fontId="27" fillId="26" borderId="77" xfId="33" applyFont="1" applyFill="1" applyBorder="1" applyAlignment="1">
      <alignment horizontal="center" vertical="center" shrinkToFit="1"/>
    </xf>
    <xf numFmtId="38" fontId="27" fillId="26" borderId="75" xfId="33" applyFont="1" applyFill="1" applyBorder="1" applyAlignment="1">
      <alignment horizontal="center" vertical="center" shrinkToFit="1"/>
    </xf>
    <xf numFmtId="0" fontId="9" fillId="24" borderId="26" xfId="47" applyFont="1" applyFill="1" applyBorder="1" applyAlignment="1">
      <alignment horizontal="center" vertical="center" shrinkToFit="1"/>
    </xf>
    <xf numFmtId="0" fontId="9" fillId="24" borderId="30" xfId="47" applyFont="1" applyFill="1" applyBorder="1" applyAlignment="1">
      <alignment horizontal="center" vertical="center" shrinkToFit="1"/>
    </xf>
    <xf numFmtId="0" fontId="9" fillId="24" borderId="13" xfId="47" applyFont="1" applyFill="1" applyBorder="1" applyAlignment="1">
      <alignment horizontal="center" vertical="center" shrinkToFit="1"/>
    </xf>
    <xf numFmtId="176" fontId="9" fillId="24" borderId="13" xfId="47" applyNumberFormat="1" applyFont="1" applyFill="1" applyBorder="1" applyAlignment="1">
      <alignment horizontal="center" vertical="center" shrinkToFit="1"/>
    </xf>
    <xf numFmtId="176" fontId="9" fillId="24" borderId="37" xfId="47" applyNumberFormat="1" applyFont="1" applyFill="1" applyBorder="1" applyAlignment="1">
      <alignment horizontal="center" vertical="center" shrinkToFit="1"/>
    </xf>
    <xf numFmtId="0" fontId="9" fillId="24" borderId="38" xfId="47" applyFont="1" applyFill="1" applyBorder="1" applyAlignment="1">
      <alignment horizontal="center" vertical="center" shrinkToFit="1"/>
    </xf>
    <xf numFmtId="0" fontId="9" fillId="24" borderId="19" xfId="47" applyFont="1" applyFill="1" applyBorder="1" applyAlignment="1">
      <alignment horizontal="center" vertical="center" shrinkToFit="1"/>
    </xf>
    <xf numFmtId="176" fontId="9" fillId="24" borderId="19" xfId="47" applyNumberFormat="1" applyFont="1" applyFill="1" applyBorder="1" applyAlignment="1">
      <alignment horizontal="center" vertical="center" shrinkToFit="1"/>
    </xf>
    <xf numFmtId="176" fontId="9" fillId="24" borderId="51" xfId="47" applyNumberFormat="1" applyFont="1" applyFill="1" applyBorder="1" applyAlignment="1">
      <alignment horizontal="center" vertical="center" shrinkToFit="1"/>
    </xf>
    <xf numFmtId="0" fontId="9" fillId="26" borderId="38" xfId="50" applyFont="1" applyFill="1" applyBorder="1" applyAlignment="1">
      <alignment horizontal="left" vertical="center" shrinkToFit="1"/>
    </xf>
    <xf numFmtId="0" fontId="9" fillId="26" borderId="19" xfId="50" applyFont="1" applyFill="1" applyBorder="1" applyAlignment="1">
      <alignment horizontal="left" vertical="center" shrinkToFit="1"/>
    </xf>
    <xf numFmtId="38" fontId="9" fillId="26" borderId="19" xfId="34" applyFont="1" applyFill="1" applyBorder="1" applyAlignment="1">
      <alignment horizontal="left" vertical="center" shrinkToFit="1"/>
    </xf>
    <xf numFmtId="38" fontId="9" fillId="26" borderId="51" xfId="34" applyFont="1" applyFill="1" applyBorder="1" applyAlignment="1">
      <alignment horizontal="left" vertical="center" shrinkToFit="1"/>
    </xf>
    <xf numFmtId="0" fontId="9" fillId="26" borderId="36" xfId="50" applyFont="1" applyFill="1" applyBorder="1" applyAlignment="1">
      <alignment horizontal="left" vertical="center" shrinkToFit="1"/>
    </xf>
    <xf numFmtId="38" fontId="27" fillId="26" borderId="42" xfId="50" applyNumberFormat="1" applyFont="1" applyFill="1" applyBorder="1" applyAlignment="1">
      <alignment horizontal="center" vertical="center" shrinkToFit="1"/>
    </xf>
    <xf numFmtId="0" fontId="27" fillId="26" borderId="42" xfId="50" applyFont="1" applyFill="1" applyBorder="1" applyAlignment="1">
      <alignment horizontal="center" vertical="center" shrinkToFit="1"/>
    </xf>
    <xf numFmtId="0" fontId="27" fillId="26" borderId="47" xfId="50" applyFont="1" applyFill="1" applyBorder="1" applyAlignment="1">
      <alignment horizontal="center" vertical="center" shrinkToFit="1"/>
    </xf>
    <xf numFmtId="38" fontId="27" fillId="26" borderId="76" xfId="50" applyNumberFormat="1" applyFont="1" applyFill="1" applyBorder="1" applyAlignment="1">
      <alignment horizontal="center" vertical="center" shrinkToFit="1"/>
    </xf>
    <xf numFmtId="0" fontId="27" fillId="26" borderId="76" xfId="50" applyFont="1" applyFill="1" applyBorder="1" applyAlignment="1">
      <alignment horizontal="center" vertical="center" shrinkToFit="1"/>
    </xf>
    <xf numFmtId="0" fontId="27" fillId="26" borderId="77" xfId="50" applyFont="1" applyFill="1" applyBorder="1" applyAlignment="1">
      <alignment horizontal="center" vertical="center" shrinkToFit="1"/>
    </xf>
    <xf numFmtId="38" fontId="27" fillId="26" borderId="46" xfId="50" applyNumberFormat="1" applyFont="1" applyFill="1" applyBorder="1" applyAlignment="1">
      <alignment horizontal="center" vertical="center" shrinkToFit="1"/>
    </xf>
    <xf numFmtId="38" fontId="27" fillId="26" borderId="75" xfId="50" applyNumberFormat="1" applyFont="1" applyFill="1" applyBorder="1" applyAlignment="1">
      <alignment horizontal="center" vertical="center" shrinkToFit="1"/>
    </xf>
    <xf numFmtId="38" fontId="27" fillId="26" borderId="92" xfId="33" applyFont="1" applyFill="1" applyBorder="1" applyAlignment="1">
      <alignment horizontal="center" vertical="center" shrinkToFit="1"/>
    </xf>
    <xf numFmtId="38" fontId="27" fillId="26" borderId="95" xfId="33" applyFont="1" applyFill="1" applyBorder="1" applyAlignment="1">
      <alignment horizontal="center" vertical="center" shrinkToFit="1"/>
    </xf>
    <xf numFmtId="38" fontId="27" fillId="26" borderId="93" xfId="33" applyFont="1" applyFill="1" applyBorder="1" applyAlignment="1">
      <alignment horizontal="center" vertical="center" shrinkToFit="1"/>
    </xf>
    <xf numFmtId="0" fontId="27" fillId="26" borderId="75" xfId="50" applyFont="1" applyFill="1" applyBorder="1" applyAlignment="1">
      <alignment horizontal="center" vertical="center" shrinkToFit="1"/>
    </xf>
    <xf numFmtId="0" fontId="27" fillId="26" borderId="46" xfId="50" applyFont="1" applyFill="1" applyBorder="1" applyAlignment="1">
      <alignment horizontal="center" vertical="center" shrinkToFit="1"/>
    </xf>
    <xf numFmtId="0" fontId="9" fillId="24" borderId="25" xfId="47" applyFont="1" applyFill="1" applyBorder="1" applyAlignment="1">
      <alignment horizontal="left" vertical="center" shrinkToFit="1"/>
    </xf>
    <xf numFmtId="0" fontId="9" fillId="24" borderId="0" xfId="47" applyFont="1" applyFill="1" applyBorder="1" applyAlignment="1">
      <alignment horizontal="left" vertical="center" shrinkToFit="1"/>
    </xf>
    <xf numFmtId="176" fontId="9" fillId="24" borderId="0" xfId="47" applyNumberFormat="1" applyFont="1" applyFill="1" applyBorder="1" applyAlignment="1">
      <alignment horizontal="left" vertical="center" shrinkToFit="1"/>
    </xf>
    <xf numFmtId="176" fontId="9" fillId="24" borderId="26" xfId="47" applyNumberFormat="1" applyFont="1" applyFill="1" applyBorder="1" applyAlignment="1">
      <alignment horizontal="left" vertical="center" shrinkToFit="1"/>
    </xf>
    <xf numFmtId="0" fontId="9" fillId="24" borderId="26" xfId="47" applyFont="1" applyFill="1" applyBorder="1" applyAlignment="1">
      <alignment horizontal="left" vertical="center" shrinkToFit="1"/>
    </xf>
    <xf numFmtId="0" fontId="9" fillId="24" borderId="38" xfId="47" applyFont="1" applyFill="1" applyBorder="1" applyAlignment="1">
      <alignment horizontal="left" vertical="center" shrinkToFit="1"/>
    </xf>
    <xf numFmtId="0" fontId="9" fillId="24" borderId="19" xfId="47" applyFont="1" applyFill="1" applyBorder="1" applyAlignment="1">
      <alignment horizontal="left" vertical="center" shrinkToFit="1"/>
    </xf>
    <xf numFmtId="176" fontId="9" fillId="24" borderId="19" xfId="47" applyNumberFormat="1" applyFont="1" applyFill="1" applyBorder="1" applyAlignment="1">
      <alignment horizontal="left" vertical="center" shrinkToFit="1"/>
    </xf>
    <xf numFmtId="176" fontId="9" fillId="24" borderId="51" xfId="47" applyNumberFormat="1" applyFont="1" applyFill="1" applyBorder="1" applyAlignment="1">
      <alignment horizontal="left" vertical="center" shrinkToFit="1"/>
    </xf>
    <xf numFmtId="0" fontId="9" fillId="24" borderId="22" xfId="47" applyFont="1" applyFill="1" applyBorder="1" applyAlignment="1">
      <alignment horizontal="left" vertical="center" shrinkToFit="1"/>
    </xf>
    <xf numFmtId="0" fontId="9" fillId="24" borderId="88" xfId="47" applyFont="1" applyFill="1" applyBorder="1" applyAlignment="1">
      <alignment horizontal="left" vertical="center" shrinkToFit="1"/>
    </xf>
    <xf numFmtId="0" fontId="9" fillId="24" borderId="36" xfId="47" applyFont="1" applyFill="1" applyBorder="1" applyAlignment="1">
      <alignment horizontal="left" vertical="center" shrinkToFit="1"/>
    </xf>
    <xf numFmtId="0" fontId="9" fillId="24" borderId="30" xfId="47" applyFont="1" applyFill="1" applyBorder="1" applyAlignment="1">
      <alignment horizontal="left" vertical="center" shrinkToFit="1"/>
    </xf>
    <xf numFmtId="0" fontId="9" fillId="24" borderId="13" xfId="47" applyFont="1" applyFill="1" applyBorder="1" applyAlignment="1">
      <alignment horizontal="left" vertical="center" shrinkToFit="1"/>
    </xf>
    <xf numFmtId="176" fontId="9" fillId="24" borderId="13" xfId="47" applyNumberFormat="1" applyFont="1" applyFill="1" applyBorder="1" applyAlignment="1">
      <alignment horizontal="left" vertical="center" shrinkToFit="1"/>
    </xf>
    <xf numFmtId="176" fontId="9" fillId="24" borderId="37" xfId="47" applyNumberFormat="1" applyFont="1" applyFill="1" applyBorder="1" applyAlignment="1">
      <alignment horizontal="left" vertical="center" shrinkToFit="1"/>
    </xf>
    <xf numFmtId="0" fontId="10" fillId="24" borderId="52" xfId="0" applyFont="1" applyFill="1" applyBorder="1" applyAlignment="1">
      <alignment horizontal="center" vertical="center" shrinkToFit="1"/>
    </xf>
    <xf numFmtId="0" fontId="10" fillId="24" borderId="53" xfId="0" applyFont="1" applyFill="1" applyBorder="1" applyAlignment="1">
      <alignment horizontal="center" vertical="center" shrinkToFit="1"/>
    </xf>
    <xf numFmtId="0" fontId="10" fillId="24" borderId="55" xfId="0" applyFont="1" applyFill="1" applyBorder="1" applyAlignment="1">
      <alignment horizontal="center" vertical="center" shrinkToFit="1"/>
    </xf>
    <xf numFmtId="0" fontId="10" fillId="24" borderId="56" xfId="0" applyFont="1" applyFill="1" applyBorder="1" applyAlignment="1">
      <alignment horizontal="center" vertical="center" shrinkToFit="1"/>
    </xf>
    <xf numFmtId="0" fontId="10" fillId="24" borderId="63" xfId="0" applyFont="1" applyFill="1" applyBorder="1" applyAlignment="1">
      <alignment horizontal="center" vertical="center" shrinkToFit="1"/>
    </xf>
    <xf numFmtId="0" fontId="10" fillId="24" borderId="64" xfId="0" applyFont="1" applyFill="1" applyBorder="1" applyAlignment="1">
      <alignment horizontal="center" vertical="center" shrinkToFit="1"/>
    </xf>
    <xf numFmtId="0" fontId="9" fillId="24" borderId="32" xfId="47" applyFont="1" applyFill="1" applyBorder="1" applyAlignment="1">
      <alignment horizontal="left" vertical="center" shrinkToFit="1"/>
    </xf>
    <xf numFmtId="0" fontId="9" fillId="24" borderId="10" xfId="47" applyFont="1" applyFill="1" applyBorder="1" applyAlignment="1">
      <alignment horizontal="left" vertical="center" shrinkToFit="1"/>
    </xf>
    <xf numFmtId="0" fontId="9" fillId="24" borderId="34" xfId="47" applyFont="1" applyFill="1" applyBorder="1" applyAlignment="1">
      <alignment horizontal="left" vertical="center" shrinkToFit="1"/>
    </xf>
    <xf numFmtId="0" fontId="43" fillId="29" borderId="46" xfId="0" applyFont="1" applyFill="1" applyBorder="1" applyAlignment="1">
      <alignment horizontal="center" vertical="center" shrinkToFit="1"/>
    </xf>
    <xf numFmtId="0" fontId="43" fillId="29" borderId="42" xfId="0" applyFont="1" applyFill="1" applyBorder="1" applyAlignment="1">
      <alignment horizontal="center" vertical="center" shrinkToFit="1"/>
    </xf>
    <xf numFmtId="176" fontId="27" fillId="26" borderId="76" xfId="50" applyNumberFormat="1" applyFont="1" applyFill="1" applyBorder="1" applyAlignment="1">
      <alignment horizontal="center" vertical="center" shrinkToFit="1"/>
    </xf>
    <xf numFmtId="176" fontId="27" fillId="26" borderId="42" xfId="50" applyNumberFormat="1" applyFont="1" applyFill="1" applyBorder="1" applyAlignment="1">
      <alignment horizontal="center" vertical="center" shrinkToFit="1"/>
    </xf>
    <xf numFmtId="38" fontId="43" fillId="30" borderId="46" xfId="0" applyNumberFormat="1" applyFont="1" applyFill="1" applyBorder="1" applyAlignment="1">
      <alignment horizontal="center" vertical="center" shrinkToFit="1"/>
    </xf>
    <xf numFmtId="38" fontId="43" fillId="30" borderId="42" xfId="0" applyNumberFormat="1" applyFont="1" applyFill="1" applyBorder="1" applyAlignment="1">
      <alignment horizontal="center" vertical="center" shrinkToFit="1"/>
    </xf>
    <xf numFmtId="38" fontId="43" fillId="29" borderId="78" xfId="33" applyFont="1" applyFill="1" applyBorder="1" applyAlignment="1">
      <alignment horizontal="center" vertical="center" shrinkToFit="1"/>
    </xf>
    <xf numFmtId="38" fontId="43" fillId="29" borderId="79" xfId="33" applyFont="1" applyFill="1" applyBorder="1" applyAlignment="1">
      <alignment horizontal="center" vertical="center" shrinkToFit="1"/>
    </xf>
    <xf numFmtId="38" fontId="43" fillId="30" borderId="78" xfId="0" applyNumberFormat="1" applyFont="1" applyFill="1" applyBorder="1" applyAlignment="1">
      <alignment horizontal="center" vertical="center" shrinkToFit="1"/>
    </xf>
    <xf numFmtId="38" fontId="43" fillId="30" borderId="79" xfId="0" applyNumberFormat="1" applyFont="1" applyFill="1" applyBorder="1" applyAlignment="1">
      <alignment horizontal="center" vertical="center" shrinkToFit="1"/>
    </xf>
    <xf numFmtId="38" fontId="43" fillId="29" borderId="76" xfId="0" applyNumberFormat="1" applyFont="1" applyFill="1" applyBorder="1" applyAlignment="1">
      <alignment horizontal="center" vertical="center" shrinkToFit="1"/>
    </xf>
    <xf numFmtId="38" fontId="43" fillId="29" borderId="77" xfId="0" applyNumberFormat="1" applyFont="1" applyFill="1" applyBorder="1" applyAlignment="1">
      <alignment horizontal="center" vertical="center" shrinkToFit="1"/>
    </xf>
    <xf numFmtId="0" fontId="43" fillId="29" borderId="78" xfId="0" applyFont="1" applyFill="1" applyBorder="1" applyAlignment="1">
      <alignment horizontal="center" vertical="center" shrinkToFit="1"/>
    </xf>
    <xf numFmtId="0" fontId="43" fillId="29" borderId="79" xfId="0" applyFont="1" applyFill="1" applyBorder="1" applyAlignment="1">
      <alignment horizontal="center" vertical="center" shrinkToFit="1"/>
    </xf>
    <xf numFmtId="0" fontId="43" fillId="31" borderId="78" xfId="0" applyFont="1" applyFill="1" applyBorder="1" applyAlignment="1">
      <alignment horizontal="center" vertical="center" shrinkToFit="1"/>
    </xf>
    <xf numFmtId="0" fontId="43" fillId="31" borderId="79" xfId="0" applyFont="1" applyFill="1" applyBorder="1" applyAlignment="1">
      <alignment horizontal="center" vertical="center" shrinkToFit="1"/>
    </xf>
    <xf numFmtId="38" fontId="43" fillId="31" borderId="76" xfId="0" applyNumberFormat="1" applyFont="1" applyFill="1" applyBorder="1" applyAlignment="1">
      <alignment horizontal="center" vertical="center" shrinkToFit="1"/>
    </xf>
    <xf numFmtId="38" fontId="43" fillId="31" borderId="77" xfId="0" applyNumberFormat="1" applyFont="1" applyFill="1" applyBorder="1" applyAlignment="1">
      <alignment horizontal="center" vertical="center" shrinkToFit="1"/>
    </xf>
    <xf numFmtId="0" fontId="43" fillId="31" borderId="46" xfId="0" applyFont="1" applyFill="1" applyBorder="1" applyAlignment="1">
      <alignment horizontal="center" vertical="center" shrinkToFit="1"/>
    </xf>
    <xf numFmtId="0" fontId="43" fillId="31" borderId="42" xfId="0" applyFont="1" applyFill="1" applyBorder="1" applyAlignment="1">
      <alignment horizontal="center" vertical="center" shrinkToFit="1"/>
    </xf>
    <xf numFmtId="38" fontId="43" fillId="30" borderId="47" xfId="0" applyNumberFormat="1" applyFont="1" applyFill="1" applyBorder="1" applyAlignment="1">
      <alignment horizontal="center" vertical="center" shrinkToFit="1"/>
    </xf>
    <xf numFmtId="38" fontId="43" fillId="30" borderId="76" xfId="0" applyNumberFormat="1" applyFont="1" applyFill="1" applyBorder="1" applyAlignment="1">
      <alignment horizontal="center" vertical="center" shrinkToFit="1"/>
    </xf>
    <xf numFmtId="38" fontId="43" fillId="30" borderId="77" xfId="0" applyNumberFormat="1" applyFont="1" applyFill="1" applyBorder="1" applyAlignment="1">
      <alignment horizontal="center" vertical="center" shrinkToFit="1"/>
    </xf>
    <xf numFmtId="38" fontId="27" fillId="26" borderId="78" xfId="33" applyFont="1" applyFill="1" applyBorder="1" applyAlignment="1">
      <alignment horizontal="center" vertical="center" shrinkToFit="1"/>
    </xf>
    <xf numFmtId="38" fontId="27" fillId="26" borderId="79" xfId="33" applyFont="1" applyFill="1" applyBorder="1" applyAlignment="1">
      <alignment horizontal="center" vertical="center" shrinkToFit="1"/>
    </xf>
    <xf numFmtId="38" fontId="27" fillId="26" borderId="80" xfId="33" applyFont="1" applyFill="1" applyBorder="1" applyAlignment="1">
      <alignment horizontal="center" vertical="center" shrinkToFit="1"/>
    </xf>
  </cellXfs>
  <cellStyles count="57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桁区切り 3" xfId="35" xr:uid="{00000000-0005-0000-0000-000022000000}"/>
    <cellStyle name="見出し 1" xfId="36" builtinId="16" customBuiltin="1"/>
    <cellStyle name="見出し 2" xfId="37" builtinId="17" customBuiltin="1"/>
    <cellStyle name="見出し 3" xfId="38" builtinId="18" customBuiltin="1"/>
    <cellStyle name="見出し 4" xfId="39" builtinId="19" customBuiltin="1"/>
    <cellStyle name="集計" xfId="40" builtinId="25" customBuiltin="1"/>
    <cellStyle name="出力" xfId="41" builtinId="21" customBuiltin="1"/>
    <cellStyle name="説明文" xfId="42" builtinId="53" customBuiltin="1"/>
    <cellStyle name="通貨 2" xfId="43" xr:uid="{00000000-0005-0000-0000-00002A000000}"/>
    <cellStyle name="入力" xfId="44" builtinId="20" customBuiltin="1"/>
    <cellStyle name="標準" xfId="0" builtinId="0"/>
    <cellStyle name="標準 2" xfId="45" xr:uid="{00000000-0005-0000-0000-00002D000000}"/>
    <cellStyle name="標準 2 2" xfId="46" xr:uid="{00000000-0005-0000-0000-00002E000000}"/>
    <cellStyle name="標準 2 2 2" xfId="47" xr:uid="{00000000-0005-0000-0000-00002F000000}"/>
    <cellStyle name="標準 2 2 2 2" xfId="56" xr:uid="{00000000-0005-0000-0000-000030000000}"/>
    <cellStyle name="標準 2 2 3" xfId="48" xr:uid="{00000000-0005-0000-0000-000031000000}"/>
    <cellStyle name="標準 2_15tyuuouopunpannfuretto" xfId="49" xr:uid="{00000000-0005-0000-0000-000032000000}"/>
    <cellStyle name="標準 3" xfId="50" xr:uid="{00000000-0005-0000-0000-000033000000}"/>
    <cellStyle name="標準 4" xfId="51" xr:uid="{00000000-0005-0000-0000-000034000000}"/>
    <cellStyle name="標準 5" xfId="52" xr:uid="{00000000-0005-0000-0000-000035000000}"/>
    <cellStyle name="標準 6" xfId="54" xr:uid="{00000000-0005-0000-0000-000036000000}"/>
    <cellStyle name="標準 7" xfId="55" xr:uid="{00000000-0005-0000-0000-000037000000}"/>
    <cellStyle name="良い" xfId="53" builtinId="26" customBuiltin="1"/>
  </cellStyles>
  <dxfs count="0"/>
  <tableStyles count="0" defaultTableStyle="TableStyleMedium2" defaultPivotStyle="PivotStyleLight16"/>
  <colors>
    <mruColors>
      <color rgb="FFFFE7E7"/>
      <color rgb="FFFFD9D9"/>
      <color rgb="FFEFECF4"/>
      <color rgb="FFEAF0F6"/>
      <color rgb="FFCCFFCC"/>
      <color rgb="FFCCFF99"/>
      <color rgb="FF61D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53339</xdr:colOff>
      <xdr:row>19</xdr:row>
      <xdr:rowOff>121920</xdr:rowOff>
    </xdr:from>
    <xdr:to>
      <xdr:col>71</xdr:col>
      <xdr:colOff>61075</xdr:colOff>
      <xdr:row>41</xdr:row>
      <xdr:rowOff>40640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349ECD7-7985-836C-457D-3248CF4F2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10"/>
        <a:stretch/>
      </xdr:blipFill>
      <xdr:spPr>
        <a:xfrm>
          <a:off x="5346699" y="8331200"/>
          <a:ext cx="4742296" cy="3464560"/>
        </a:xfrm>
        <a:prstGeom prst="rect">
          <a:avLst/>
        </a:prstGeom>
      </xdr:spPr>
    </xdr:pic>
    <xdr:clientData/>
  </xdr:twoCellAnchor>
  <xdr:twoCellAnchor editAs="oneCell">
    <xdr:from>
      <xdr:col>2</xdr:col>
      <xdr:colOff>589279</xdr:colOff>
      <xdr:row>260</xdr:row>
      <xdr:rowOff>223520</xdr:rowOff>
    </xdr:from>
    <xdr:to>
      <xdr:col>54</xdr:col>
      <xdr:colOff>33958</xdr:colOff>
      <xdr:row>280</xdr:row>
      <xdr:rowOff>81280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B89BA34-9C9E-185D-93D0-18CA2D715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01"/>
        <a:stretch/>
      </xdr:blipFill>
      <xdr:spPr>
        <a:xfrm>
          <a:off x="772159" y="47264320"/>
          <a:ext cx="7064679" cy="382016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22</xdr:row>
      <xdr:rowOff>30480</xdr:rowOff>
    </xdr:from>
    <xdr:to>
      <xdr:col>29</xdr:col>
      <xdr:colOff>81280</xdr:colOff>
      <xdr:row>33</xdr:row>
      <xdr:rowOff>5690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E1699F3-89D6-023E-5BF2-DF39E98E52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244" b="22943"/>
        <a:stretch/>
      </xdr:blipFill>
      <xdr:spPr>
        <a:xfrm>
          <a:off x="142240" y="8727440"/>
          <a:ext cx="4785360" cy="1763370"/>
        </a:xfrm>
        <a:prstGeom prst="rect">
          <a:avLst/>
        </a:prstGeom>
      </xdr:spPr>
    </xdr:pic>
    <xdr:clientData/>
  </xdr:twoCellAnchor>
  <xdr:twoCellAnchor editAs="oneCell">
    <xdr:from>
      <xdr:col>26</xdr:col>
      <xdr:colOff>10160</xdr:colOff>
      <xdr:row>18</xdr:row>
      <xdr:rowOff>71120</xdr:rowOff>
    </xdr:from>
    <xdr:to>
      <xdr:col>39</xdr:col>
      <xdr:colOff>91440</xdr:colOff>
      <xdr:row>18</xdr:row>
      <xdr:rowOff>1188720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899AED7-3212-A805-74C2-137A6A3E7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12" t="23666" r="24863" b="27924"/>
        <a:stretch/>
      </xdr:blipFill>
      <xdr:spPr>
        <a:xfrm>
          <a:off x="4490720" y="7010400"/>
          <a:ext cx="1564640" cy="1117600"/>
        </a:xfrm>
        <a:prstGeom prst="rect">
          <a:avLst/>
        </a:prstGeom>
      </xdr:spPr>
    </xdr:pic>
    <xdr:clientData/>
  </xdr:twoCellAnchor>
  <xdr:twoCellAnchor editAs="oneCell">
    <xdr:from>
      <xdr:col>26</xdr:col>
      <xdr:colOff>20320</xdr:colOff>
      <xdr:row>14</xdr:row>
      <xdr:rowOff>40640</xdr:rowOff>
    </xdr:from>
    <xdr:to>
      <xdr:col>39</xdr:col>
      <xdr:colOff>30480</xdr:colOff>
      <xdr:row>14</xdr:row>
      <xdr:rowOff>1249680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7CAFD4B-73F2-7CED-15D4-1055CF335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43" t="17835" r="22878" b="23616"/>
        <a:stretch/>
      </xdr:blipFill>
      <xdr:spPr>
        <a:xfrm>
          <a:off x="4500880" y="5090160"/>
          <a:ext cx="1493520" cy="120904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</xdr:colOff>
      <xdr:row>14</xdr:row>
      <xdr:rowOff>0</xdr:rowOff>
    </xdr:from>
    <xdr:to>
      <xdr:col>22</xdr:col>
      <xdr:colOff>40640</xdr:colOff>
      <xdr:row>14</xdr:row>
      <xdr:rowOff>1138505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014702D-3E87-CB81-1AAE-8A51CF5E2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8" t="18876" r="25301" b="33735"/>
        <a:stretch/>
      </xdr:blipFill>
      <xdr:spPr>
        <a:xfrm>
          <a:off x="2410460" y="5049520"/>
          <a:ext cx="1602740" cy="1138505"/>
        </a:xfrm>
        <a:prstGeom prst="rect">
          <a:avLst/>
        </a:prstGeom>
      </xdr:spPr>
    </xdr:pic>
    <xdr:clientData/>
  </xdr:twoCellAnchor>
  <xdr:twoCellAnchor editAs="oneCell">
    <xdr:from>
      <xdr:col>25</xdr:col>
      <xdr:colOff>81280</xdr:colOff>
      <xdr:row>9</xdr:row>
      <xdr:rowOff>40640</xdr:rowOff>
    </xdr:from>
    <xdr:to>
      <xdr:col>40</xdr:col>
      <xdr:colOff>7620</xdr:colOff>
      <xdr:row>9</xdr:row>
      <xdr:rowOff>1179313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99EF849-15F0-46CF-B7E4-D21F17DE62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0" t="12000" r="24001" b="35111"/>
        <a:stretch/>
      </xdr:blipFill>
      <xdr:spPr>
        <a:xfrm>
          <a:off x="4386580" y="3073400"/>
          <a:ext cx="1579880" cy="11386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203199</xdr:rowOff>
    </xdr:from>
    <xdr:to>
      <xdr:col>7</xdr:col>
      <xdr:colOff>20320</xdr:colOff>
      <xdr:row>5</xdr:row>
      <xdr:rowOff>1198880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C63F55E-3D73-F7F5-82F5-CF975BE87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29" t="16884" r="14338" b="29976"/>
        <a:stretch/>
      </xdr:blipFill>
      <xdr:spPr>
        <a:xfrm>
          <a:off x="182880" y="1137919"/>
          <a:ext cx="1828800" cy="1209041"/>
        </a:xfrm>
        <a:prstGeom prst="rect">
          <a:avLst/>
        </a:prstGeom>
      </xdr:spPr>
    </xdr:pic>
    <xdr:clientData/>
  </xdr:twoCellAnchor>
  <xdr:twoCellAnchor editAs="oneCell">
    <xdr:from>
      <xdr:col>9</xdr:col>
      <xdr:colOff>101599</xdr:colOff>
      <xdr:row>18</xdr:row>
      <xdr:rowOff>60960</xdr:rowOff>
    </xdr:from>
    <xdr:to>
      <xdr:col>23</xdr:col>
      <xdr:colOff>7620</xdr:colOff>
      <xdr:row>18</xdr:row>
      <xdr:rowOff>1179056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2AD65E0-AE07-166A-182F-7F9AE4913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65" t="14728" r="15679" b="34885"/>
        <a:stretch/>
      </xdr:blipFill>
      <xdr:spPr>
        <a:xfrm>
          <a:off x="2341879" y="6979920"/>
          <a:ext cx="1719581" cy="1118096"/>
        </a:xfrm>
        <a:prstGeom prst="rect">
          <a:avLst/>
        </a:prstGeom>
      </xdr:spPr>
    </xdr:pic>
    <xdr:clientData/>
  </xdr:twoCellAnchor>
  <xdr:twoCellAnchor editAs="oneCell">
    <xdr:from>
      <xdr:col>42</xdr:col>
      <xdr:colOff>40640</xdr:colOff>
      <xdr:row>18</xdr:row>
      <xdr:rowOff>30480</xdr:rowOff>
    </xdr:from>
    <xdr:to>
      <xdr:col>55</xdr:col>
      <xdr:colOff>121920</xdr:colOff>
      <xdr:row>18</xdr:row>
      <xdr:rowOff>1259840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D984A28-4555-DBC8-CF76-42EF13DE5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27" t="14814" r="21913" b="35390"/>
        <a:stretch/>
      </xdr:blipFill>
      <xdr:spPr>
        <a:xfrm>
          <a:off x="6339840" y="6969760"/>
          <a:ext cx="1717040" cy="1229360"/>
        </a:xfrm>
        <a:prstGeom prst="rect">
          <a:avLst/>
        </a:prstGeom>
      </xdr:spPr>
    </xdr:pic>
    <xdr:clientData/>
  </xdr:twoCellAnchor>
  <xdr:twoCellAnchor editAs="oneCell">
    <xdr:from>
      <xdr:col>42</xdr:col>
      <xdr:colOff>50800</xdr:colOff>
      <xdr:row>14</xdr:row>
      <xdr:rowOff>20320</xdr:rowOff>
    </xdr:from>
    <xdr:to>
      <xdr:col>56</xdr:col>
      <xdr:colOff>22860</xdr:colOff>
      <xdr:row>14</xdr:row>
      <xdr:rowOff>1209040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B45733F5-14C4-FB52-4B71-BE07754B5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50" t="9132" r="19178" b="37444"/>
        <a:stretch/>
      </xdr:blipFill>
      <xdr:spPr>
        <a:xfrm>
          <a:off x="6223000" y="5057140"/>
          <a:ext cx="1694180" cy="1188720"/>
        </a:xfrm>
        <a:prstGeom prst="rect">
          <a:avLst/>
        </a:prstGeom>
      </xdr:spPr>
    </xdr:pic>
    <xdr:clientData/>
  </xdr:twoCellAnchor>
  <xdr:twoCellAnchor editAs="oneCell">
    <xdr:from>
      <xdr:col>59</xdr:col>
      <xdr:colOff>81280</xdr:colOff>
      <xdr:row>5</xdr:row>
      <xdr:rowOff>35560</xdr:rowOff>
    </xdr:from>
    <xdr:to>
      <xdr:col>71</xdr:col>
      <xdr:colOff>60960</xdr:colOff>
      <xdr:row>5</xdr:row>
      <xdr:rowOff>1224280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BAE10B4-2393-42D8-779A-09CB0FEF0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7" t="16876" r="14645" b="23990"/>
        <a:stretch/>
      </xdr:blipFill>
      <xdr:spPr>
        <a:xfrm>
          <a:off x="8544560" y="1183640"/>
          <a:ext cx="1544320" cy="1188720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</xdr:colOff>
      <xdr:row>14</xdr:row>
      <xdr:rowOff>30480</xdr:rowOff>
    </xdr:from>
    <xdr:to>
      <xdr:col>6</xdr:col>
      <xdr:colOff>121920</xdr:colOff>
      <xdr:row>14</xdr:row>
      <xdr:rowOff>1219200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5D4CDC89-E600-80B3-33E9-A51D1A97B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09" t="9804" r="16912" b="36635"/>
        <a:stretch/>
      </xdr:blipFill>
      <xdr:spPr>
        <a:xfrm>
          <a:off x="203200" y="5080000"/>
          <a:ext cx="1778000" cy="1188720"/>
        </a:xfrm>
        <a:prstGeom prst="rect">
          <a:avLst/>
        </a:prstGeom>
      </xdr:spPr>
    </xdr:pic>
    <xdr:clientData/>
  </xdr:twoCellAnchor>
  <xdr:twoCellAnchor editAs="oneCell">
    <xdr:from>
      <xdr:col>25</xdr:col>
      <xdr:colOff>60959</xdr:colOff>
      <xdr:row>5</xdr:row>
      <xdr:rowOff>30480</xdr:rowOff>
    </xdr:from>
    <xdr:to>
      <xdr:col>39</xdr:col>
      <xdr:colOff>40640</xdr:colOff>
      <xdr:row>5</xdr:row>
      <xdr:rowOff>1249680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431398D-4744-F290-96DF-C5EA66C37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7" t="11440" r="19557" b="31487"/>
        <a:stretch/>
      </xdr:blipFill>
      <xdr:spPr>
        <a:xfrm>
          <a:off x="4419599" y="1178560"/>
          <a:ext cx="1584961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86360</xdr:colOff>
      <xdr:row>18</xdr:row>
      <xdr:rowOff>43180</xdr:rowOff>
    </xdr:from>
    <xdr:to>
      <xdr:col>7</xdr:col>
      <xdr:colOff>15240</xdr:colOff>
      <xdr:row>18</xdr:row>
      <xdr:rowOff>1257300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BC9E6958-3B86-B731-428F-8CDAF8DAE8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0" t="6667" r="15667" b="40000"/>
        <a:stretch/>
      </xdr:blipFill>
      <xdr:spPr>
        <a:xfrm>
          <a:off x="269240" y="6962140"/>
          <a:ext cx="1727200" cy="1214120"/>
        </a:xfrm>
        <a:prstGeom prst="rect">
          <a:avLst/>
        </a:prstGeom>
      </xdr:spPr>
    </xdr:pic>
    <xdr:clientData/>
  </xdr:twoCellAnchor>
  <xdr:twoCellAnchor editAs="oneCell">
    <xdr:from>
      <xdr:col>42</xdr:col>
      <xdr:colOff>91440</xdr:colOff>
      <xdr:row>5</xdr:row>
      <xdr:rowOff>10297</xdr:rowOff>
    </xdr:from>
    <xdr:to>
      <xdr:col>56</xdr:col>
      <xdr:colOff>60960</xdr:colOff>
      <xdr:row>5</xdr:row>
      <xdr:rowOff>1209041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718636F-B8B6-462B-4443-E28B28B74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33" t="-1" r="14851" b="40844"/>
        <a:stretch/>
      </xdr:blipFill>
      <xdr:spPr>
        <a:xfrm>
          <a:off x="6390640" y="1158377"/>
          <a:ext cx="1737360" cy="1198744"/>
        </a:xfrm>
        <a:prstGeom prst="rect">
          <a:avLst/>
        </a:prstGeom>
      </xdr:spPr>
    </xdr:pic>
    <xdr:clientData/>
  </xdr:twoCellAnchor>
  <xdr:twoCellAnchor editAs="oneCell">
    <xdr:from>
      <xdr:col>42</xdr:col>
      <xdr:colOff>33019</xdr:colOff>
      <xdr:row>9</xdr:row>
      <xdr:rowOff>20320</xdr:rowOff>
    </xdr:from>
    <xdr:to>
      <xdr:col>55</xdr:col>
      <xdr:colOff>91440</xdr:colOff>
      <xdr:row>9</xdr:row>
      <xdr:rowOff>1229257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24E9BBD4-DD89-344B-7073-97657EB02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16" t="8866" r="13633" b="30050"/>
        <a:stretch/>
      </xdr:blipFill>
      <xdr:spPr>
        <a:xfrm>
          <a:off x="6332219" y="3058160"/>
          <a:ext cx="1694181" cy="1208937"/>
        </a:xfrm>
        <a:prstGeom prst="rect">
          <a:avLst/>
        </a:prstGeom>
      </xdr:spPr>
    </xdr:pic>
    <xdr:clientData/>
  </xdr:twoCellAnchor>
  <xdr:twoCellAnchor editAs="oneCell">
    <xdr:from>
      <xdr:col>9</xdr:col>
      <xdr:colOff>50799</xdr:colOff>
      <xdr:row>9</xdr:row>
      <xdr:rowOff>0</xdr:rowOff>
    </xdr:from>
    <xdr:to>
      <xdr:col>22</xdr:col>
      <xdr:colOff>83820</xdr:colOff>
      <xdr:row>9</xdr:row>
      <xdr:rowOff>1178560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ADA5482-D54D-9DD3-939B-FC0087576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3" t="12087" r="18819" b="32967"/>
        <a:stretch/>
      </xdr:blipFill>
      <xdr:spPr>
        <a:xfrm>
          <a:off x="2291079" y="3032760"/>
          <a:ext cx="1717041" cy="117856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5</xdr:row>
      <xdr:rowOff>0</xdr:rowOff>
    </xdr:from>
    <xdr:to>
      <xdr:col>23</xdr:col>
      <xdr:colOff>22860</xdr:colOff>
      <xdr:row>5</xdr:row>
      <xdr:rowOff>1249680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88C26F0-DD16-469E-6437-8B4186295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45" t="15001" r="20228" b="30909"/>
        <a:stretch/>
      </xdr:blipFill>
      <xdr:spPr>
        <a:xfrm>
          <a:off x="2357120" y="1148080"/>
          <a:ext cx="1770380" cy="1249680"/>
        </a:xfrm>
        <a:prstGeom prst="rect">
          <a:avLst/>
        </a:prstGeom>
      </xdr:spPr>
    </xdr:pic>
    <xdr:clientData/>
  </xdr:twoCellAnchor>
  <xdr:twoCellAnchor>
    <xdr:from>
      <xdr:col>2</xdr:col>
      <xdr:colOff>160020</xdr:colOff>
      <xdr:row>9</xdr:row>
      <xdr:rowOff>7619</xdr:rowOff>
    </xdr:from>
    <xdr:to>
      <xdr:col>5</xdr:col>
      <xdr:colOff>114300</xdr:colOff>
      <xdr:row>9</xdr:row>
      <xdr:rowOff>1227898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50323315-BDB1-6A8A-4825-D4A767D0F618}"/>
            </a:ext>
          </a:extLst>
        </xdr:cNvPr>
        <xdr:cNvGrpSpPr/>
      </xdr:nvGrpSpPr>
      <xdr:grpSpPr>
        <a:xfrm>
          <a:off x="342900" y="3045459"/>
          <a:ext cx="1498600" cy="1220279"/>
          <a:chOff x="342900" y="3040379"/>
          <a:chExt cx="1493520" cy="1220279"/>
        </a:xfrm>
      </xdr:grpSpPr>
      <xdr:pic>
        <xdr:nvPicPr>
          <xdr:cNvPr id="35" name="図 34">
            <a:extLst>
              <a:ext uri="{FF2B5EF4-FFF2-40B4-BE49-F238E27FC236}">
                <a16:creationId xmlns:a16="http://schemas.microsoft.com/office/drawing/2014/main" id="{F0AD6418-9E32-C755-5019-542436C2322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858" t="10963" r="31327" b="26828"/>
          <a:stretch/>
        </xdr:blipFill>
        <xdr:spPr>
          <a:xfrm>
            <a:off x="342900" y="3040380"/>
            <a:ext cx="881380" cy="120904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7D3CCAB-627E-4E07-3821-01175C7F793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848" t="13905" b="4651"/>
          <a:stretch/>
        </xdr:blipFill>
        <xdr:spPr>
          <a:xfrm>
            <a:off x="1120140" y="3040379"/>
            <a:ext cx="716280" cy="122027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FF3300"/>
        </a:solidFill>
        <a:ln>
          <a:noFill/>
        </a:ln>
        <a:extLs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a:spPr>
      <a:bodyPr vertOverflow="clip" vert="wordArtVertRtl" wrap="square" lIns="0" tIns="0" rIns="0" bIns="0" anchor="ctr" upright="1"/>
      <a:lstStyle>
        <a:defPPr algn="l" rtl="0">
          <a:defRPr sz="1200" b="0" i="0" u="none" strike="noStrike" baseline="0">
            <a:solidFill>
              <a:srgbClr val="FF0000"/>
            </a:solidFill>
            <a:latin typeface="AR P丸ゴシック体M"/>
            <a:ea typeface="AR P丸ゴシック体M"/>
          </a:defRPr>
        </a:defPPr>
      </a:lst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C269"/>
  <sheetViews>
    <sheetView tabSelected="1" view="pageBreakPreview" zoomScale="75" zoomScaleNormal="100" zoomScaleSheetLayoutView="75" workbookViewId="0">
      <selection activeCell="C1" sqref="C1"/>
    </sheetView>
  </sheetViews>
  <sheetFormatPr defaultColWidth="9" defaultRowHeight="12" customHeight="1" x14ac:dyDescent="0.2"/>
  <cols>
    <col min="1" max="1" width="1.33203125" style="8" customWidth="1"/>
    <col min="2" max="2" width="1.33203125" style="5" customWidth="1"/>
    <col min="3" max="3" width="9.77734375" style="5" customWidth="1"/>
    <col min="4" max="4" width="10.77734375" style="5" customWidth="1"/>
    <col min="5" max="24" width="1.88671875" style="5" customWidth="1"/>
    <col min="25" max="26" width="1.77734375" style="5" customWidth="1"/>
    <col min="27" max="27" width="1.88671875" style="5" customWidth="1"/>
    <col min="28" max="28" width="1.77734375" style="5" customWidth="1"/>
    <col min="29" max="46" width="1.5546875" style="5" customWidth="1"/>
    <col min="47" max="56" width="1.88671875" style="5" customWidth="1"/>
    <col min="57" max="69" width="1.88671875" style="8" customWidth="1"/>
    <col min="70" max="73" width="1.77734375" style="8" customWidth="1"/>
    <col min="74" max="94" width="1.88671875" style="8" customWidth="1"/>
    <col min="95" max="103" width="1.88671875" style="5" customWidth="1"/>
    <col min="104" max="108" width="2" style="5" customWidth="1"/>
    <col min="109" max="139" width="2.33203125" style="5" customWidth="1"/>
    <col min="140" max="16384" width="9" style="5"/>
  </cols>
  <sheetData>
    <row r="1" spans="2:76" s="54" customFormat="1" ht="25.8" x14ac:dyDescent="0.2">
      <c r="C1" s="5"/>
      <c r="D1" s="29" t="s">
        <v>320</v>
      </c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0"/>
      <c r="S1" s="30"/>
      <c r="T1" s="30"/>
      <c r="U1" s="29"/>
      <c r="V1" s="29"/>
      <c r="W1" s="29"/>
      <c r="X1" s="29"/>
      <c r="Y1" s="29"/>
      <c r="Z1" s="29"/>
      <c r="AA1" s="29"/>
      <c r="AB1" s="29"/>
      <c r="AC1" s="53"/>
      <c r="AD1" s="53"/>
      <c r="AE1" s="53"/>
      <c r="AF1" s="53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</row>
    <row r="2" spans="2:76" s="55" customFormat="1" ht="16.5" customHeight="1" x14ac:dyDescent="0.2">
      <c r="B2" s="65" t="s">
        <v>50</v>
      </c>
    </row>
    <row r="3" spans="2:76" s="156" customFormat="1" ht="15" customHeight="1" x14ac:dyDescent="0.2">
      <c r="B3" s="56" t="s">
        <v>51</v>
      </c>
      <c r="C3" s="56"/>
      <c r="D3" s="56"/>
      <c r="E3" s="56"/>
      <c r="F3" s="56"/>
      <c r="G3" s="56"/>
      <c r="H3" s="57"/>
      <c r="I3" s="57"/>
      <c r="J3" s="56" t="s">
        <v>52</v>
      </c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7"/>
      <c r="Z3" s="56" t="s">
        <v>53</v>
      </c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117"/>
      <c r="AL3" s="56"/>
      <c r="AM3" s="56"/>
      <c r="AN3" s="56"/>
      <c r="AO3" s="57"/>
      <c r="AP3" s="57"/>
      <c r="AQ3" s="56" t="s">
        <v>54</v>
      </c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G3" s="56" t="s">
        <v>279</v>
      </c>
      <c r="BH3" s="56"/>
      <c r="BI3" s="57"/>
      <c r="BJ3" s="56"/>
      <c r="BK3" s="56"/>
      <c r="BL3" s="56"/>
      <c r="BM3" s="56"/>
      <c r="BN3" s="117"/>
      <c r="BO3" s="56"/>
      <c r="BP3" s="56"/>
      <c r="BQ3" s="56"/>
      <c r="BR3" s="56"/>
      <c r="BS3" s="57"/>
      <c r="BT3" s="56"/>
      <c r="BU3" s="57"/>
      <c r="BV3" s="57"/>
      <c r="BW3" s="57"/>
      <c r="BX3" s="57"/>
    </row>
    <row r="4" spans="2:76" s="158" customFormat="1" ht="17.100000000000001" customHeight="1" x14ac:dyDescent="0.2">
      <c r="B4" s="550" t="str">
        <f>AS50</f>
        <v>小村肇</v>
      </c>
      <c r="C4" s="551"/>
      <c r="D4" s="329" t="str">
        <f>BA50</f>
        <v>愛大ＯＢ</v>
      </c>
      <c r="E4" s="329"/>
      <c r="F4" s="329"/>
      <c r="G4" s="329"/>
      <c r="H4" s="336"/>
      <c r="I4" s="282"/>
      <c r="J4" s="328" t="str">
        <f>BB68</f>
        <v>大森一行</v>
      </c>
      <c r="K4" s="329"/>
      <c r="L4" s="329"/>
      <c r="M4" s="329"/>
      <c r="N4" s="329"/>
      <c r="O4" s="329"/>
      <c r="P4" s="329"/>
      <c r="Q4" s="329" t="str">
        <f>BI68</f>
        <v>クラレ</v>
      </c>
      <c r="R4" s="329"/>
      <c r="S4" s="329"/>
      <c r="T4" s="329"/>
      <c r="U4" s="329"/>
      <c r="V4" s="329"/>
      <c r="W4" s="329"/>
      <c r="X4" s="336"/>
      <c r="Y4" s="283"/>
      <c r="Z4" s="328" t="str">
        <f>AS101</f>
        <v>山本憲矢</v>
      </c>
      <c r="AA4" s="329"/>
      <c r="AB4" s="329"/>
      <c r="AC4" s="329"/>
      <c r="AD4" s="329"/>
      <c r="AE4" s="329"/>
      <c r="AF4" s="329"/>
      <c r="AG4" s="329"/>
      <c r="AH4" s="329" t="str">
        <f>BA101</f>
        <v>へなちょこ</v>
      </c>
      <c r="AI4" s="329"/>
      <c r="AJ4" s="329"/>
      <c r="AK4" s="329"/>
      <c r="AL4" s="329"/>
      <c r="AM4" s="329"/>
      <c r="AN4" s="329"/>
      <c r="AO4" s="336"/>
      <c r="AP4" s="284"/>
      <c r="AQ4" s="328" t="str">
        <f>BH145</f>
        <v>濱野高宏</v>
      </c>
      <c r="AR4" s="329"/>
      <c r="AS4" s="329"/>
      <c r="AT4" s="329"/>
      <c r="AU4" s="329"/>
      <c r="AV4" s="329"/>
      <c r="AW4" s="329"/>
      <c r="AX4" s="329" t="str">
        <f>BN145</f>
        <v>シャトルジョイ</v>
      </c>
      <c r="AY4" s="329"/>
      <c r="AZ4" s="329"/>
      <c r="BA4" s="329"/>
      <c r="BB4" s="329"/>
      <c r="BC4" s="329"/>
      <c r="BD4" s="329"/>
      <c r="BE4" s="336"/>
      <c r="BF4" s="61"/>
      <c r="BG4" s="554" t="str">
        <f>BB228</f>
        <v>山下直輝</v>
      </c>
      <c r="BH4" s="555"/>
      <c r="BI4" s="555"/>
      <c r="BJ4" s="555"/>
      <c r="BK4" s="555"/>
      <c r="BL4" s="555"/>
      <c r="BM4" s="555"/>
      <c r="BN4" s="555" t="str">
        <f>BI228</f>
        <v>GMA</v>
      </c>
      <c r="BO4" s="555"/>
      <c r="BP4" s="555"/>
      <c r="BQ4" s="555"/>
      <c r="BR4" s="555"/>
      <c r="BS4" s="555"/>
      <c r="BT4" s="555"/>
      <c r="BU4" s="570"/>
      <c r="BV4" s="157"/>
      <c r="BW4" s="157"/>
      <c r="BX4" s="157"/>
    </row>
    <row r="5" spans="2:76" s="158" customFormat="1" ht="17.100000000000001" customHeight="1" x14ac:dyDescent="0.2">
      <c r="B5" s="556" t="str">
        <f>AS51</f>
        <v>鈴木慎也</v>
      </c>
      <c r="C5" s="557"/>
      <c r="D5" s="331" t="str">
        <f>BA51</f>
        <v>TEAMBLOWIN</v>
      </c>
      <c r="E5" s="331"/>
      <c r="F5" s="331"/>
      <c r="G5" s="331"/>
      <c r="H5" s="337"/>
      <c r="I5" s="282"/>
      <c r="J5" s="330" t="str">
        <f>BB69</f>
        <v>菊地敦史</v>
      </c>
      <c r="K5" s="331"/>
      <c r="L5" s="331"/>
      <c r="M5" s="331"/>
      <c r="N5" s="331"/>
      <c r="O5" s="331"/>
      <c r="P5" s="331"/>
      <c r="Q5" s="331" t="str">
        <f>BI69</f>
        <v>クラレ</v>
      </c>
      <c r="R5" s="331"/>
      <c r="S5" s="331"/>
      <c r="T5" s="331"/>
      <c r="U5" s="331"/>
      <c r="V5" s="331"/>
      <c r="W5" s="331"/>
      <c r="X5" s="337"/>
      <c r="Y5" s="283"/>
      <c r="Z5" s="330" t="str">
        <f>AS102</f>
        <v>西村志穂</v>
      </c>
      <c r="AA5" s="331"/>
      <c r="AB5" s="331"/>
      <c r="AC5" s="331"/>
      <c r="AD5" s="331"/>
      <c r="AE5" s="331"/>
      <c r="AF5" s="331"/>
      <c r="AG5" s="331"/>
      <c r="AH5" s="560" t="str">
        <f>BA102</f>
        <v>へなちょこ</v>
      </c>
      <c r="AI5" s="560"/>
      <c r="AJ5" s="560"/>
      <c r="AK5" s="560"/>
      <c r="AL5" s="560"/>
      <c r="AM5" s="560"/>
      <c r="AN5" s="560"/>
      <c r="AO5" s="561"/>
      <c r="AP5" s="284"/>
      <c r="AQ5" s="330" t="str">
        <f>BH146</f>
        <v>漆原和哉</v>
      </c>
      <c r="AR5" s="331"/>
      <c r="AS5" s="331"/>
      <c r="AT5" s="331"/>
      <c r="AU5" s="331"/>
      <c r="AV5" s="331"/>
      <c r="AW5" s="331"/>
      <c r="AX5" s="560" t="str">
        <f>BN146</f>
        <v>ﾑｰﾝｳｫｰｶｰｽﾞ</v>
      </c>
      <c r="AY5" s="560"/>
      <c r="AZ5" s="560"/>
      <c r="BA5" s="560"/>
      <c r="BB5" s="560"/>
      <c r="BC5" s="560"/>
      <c r="BD5" s="560"/>
      <c r="BE5" s="561"/>
      <c r="BF5" s="61"/>
      <c r="BG5" s="558" t="str">
        <f>BB229</f>
        <v>千田英治</v>
      </c>
      <c r="BH5" s="559"/>
      <c r="BI5" s="559"/>
      <c r="BJ5" s="559"/>
      <c r="BK5" s="559"/>
      <c r="BL5" s="559"/>
      <c r="BM5" s="559"/>
      <c r="BN5" s="571" t="str">
        <f>BI229</f>
        <v>GMA</v>
      </c>
      <c r="BO5" s="571"/>
      <c r="BP5" s="571"/>
      <c r="BQ5" s="571"/>
      <c r="BR5" s="571"/>
      <c r="BS5" s="571"/>
      <c r="BT5" s="571"/>
      <c r="BU5" s="572"/>
    </row>
    <row r="6" spans="2:76" s="158" customFormat="1" ht="99.9" customHeight="1" x14ac:dyDescent="0.15">
      <c r="B6" s="285"/>
      <c r="C6" s="308"/>
      <c r="D6" s="286"/>
      <c r="E6" s="286"/>
      <c r="F6" s="286"/>
      <c r="G6" s="286"/>
      <c r="H6" s="287"/>
      <c r="I6" s="288"/>
      <c r="J6" s="289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90"/>
      <c r="Y6" s="291"/>
      <c r="Z6" s="289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92"/>
      <c r="AL6" s="281"/>
      <c r="AM6" s="281"/>
      <c r="AN6" s="281"/>
      <c r="AO6" s="290"/>
      <c r="AP6" s="293"/>
      <c r="AQ6" s="294"/>
      <c r="AR6" s="295"/>
      <c r="AS6" s="295"/>
      <c r="AT6" s="295"/>
      <c r="AU6" s="295"/>
      <c r="AV6" s="295"/>
      <c r="AW6" s="295"/>
      <c r="AX6" s="295"/>
      <c r="AY6" s="295"/>
      <c r="AZ6" s="295"/>
      <c r="BA6" s="295"/>
      <c r="BB6" s="281"/>
      <c r="BC6" s="281"/>
      <c r="BD6" s="281"/>
      <c r="BE6" s="290"/>
      <c r="BF6" s="64"/>
      <c r="BG6" s="296"/>
      <c r="BH6" s="297"/>
      <c r="BI6" s="297"/>
      <c r="BJ6" s="297"/>
      <c r="BK6" s="297"/>
      <c r="BL6" s="297"/>
      <c r="BM6" s="297"/>
      <c r="BN6" s="297"/>
      <c r="BO6" s="297"/>
      <c r="BP6" s="297"/>
      <c r="BQ6" s="297"/>
      <c r="BR6" s="297"/>
      <c r="BS6" s="297"/>
      <c r="BT6" s="297"/>
      <c r="BU6" s="298"/>
    </row>
    <row r="7" spans="2:76" s="156" customFormat="1" ht="15" customHeight="1" x14ac:dyDescent="0.2">
      <c r="B7" s="56" t="s">
        <v>55</v>
      </c>
      <c r="C7" s="56"/>
      <c r="D7" s="56"/>
      <c r="E7" s="56"/>
      <c r="F7" s="56"/>
      <c r="G7" s="56"/>
      <c r="H7" s="56"/>
      <c r="I7" s="57"/>
      <c r="J7" s="56" t="s">
        <v>56</v>
      </c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7"/>
      <c r="Z7" s="56" t="s">
        <v>57</v>
      </c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117"/>
      <c r="AL7" s="56"/>
      <c r="AM7" s="56"/>
      <c r="AN7" s="56"/>
      <c r="AO7" s="56"/>
      <c r="AP7" s="57"/>
      <c r="AQ7" s="56" t="s">
        <v>58</v>
      </c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6"/>
      <c r="BF7" s="57"/>
      <c r="BG7" s="56" t="s">
        <v>280</v>
      </c>
      <c r="BH7" s="56"/>
      <c r="BI7" s="56"/>
      <c r="BJ7" s="56"/>
      <c r="BK7" s="56"/>
      <c r="BL7" s="56"/>
      <c r="BM7" s="56"/>
      <c r="BN7" s="117"/>
      <c r="BO7" s="56"/>
      <c r="BP7" s="57"/>
      <c r="BQ7" s="56"/>
      <c r="BR7" s="56"/>
      <c r="BS7" s="56"/>
      <c r="BT7" s="56"/>
      <c r="BU7" s="57"/>
    </row>
    <row r="8" spans="2:76" s="158" customFormat="1" ht="17.100000000000001" customHeight="1" x14ac:dyDescent="0.2">
      <c r="B8" s="550" t="str">
        <f>AS54</f>
        <v>尾崎　慎</v>
      </c>
      <c r="C8" s="551"/>
      <c r="D8" s="329" t="str">
        <f>BA54</f>
        <v>TEAMBLOWIN</v>
      </c>
      <c r="E8" s="329"/>
      <c r="F8" s="329"/>
      <c r="G8" s="329"/>
      <c r="H8" s="336"/>
      <c r="I8" s="282"/>
      <c r="J8" s="328" t="str">
        <f>BB71</f>
        <v>青木雅敬</v>
      </c>
      <c r="K8" s="329"/>
      <c r="L8" s="329"/>
      <c r="M8" s="329"/>
      <c r="N8" s="329"/>
      <c r="O8" s="329"/>
      <c r="P8" s="329"/>
      <c r="Q8" s="329" t="str">
        <f>BI71</f>
        <v>Ａ↗Ringy</v>
      </c>
      <c r="R8" s="329"/>
      <c r="S8" s="329"/>
      <c r="T8" s="329"/>
      <c r="U8" s="329"/>
      <c r="V8" s="329"/>
      <c r="W8" s="329"/>
      <c r="X8" s="336"/>
      <c r="Y8" s="283"/>
      <c r="Z8" s="328" t="str">
        <f>AS105</f>
        <v>西原輝一</v>
      </c>
      <c r="AA8" s="329"/>
      <c r="AB8" s="329"/>
      <c r="AC8" s="329"/>
      <c r="AD8" s="329"/>
      <c r="AE8" s="329"/>
      <c r="AF8" s="329"/>
      <c r="AG8" s="329"/>
      <c r="AH8" s="329" t="str">
        <f>BA105</f>
        <v>金栄クラブ</v>
      </c>
      <c r="AI8" s="329"/>
      <c r="AJ8" s="329"/>
      <c r="AK8" s="329"/>
      <c r="AL8" s="329"/>
      <c r="AM8" s="329"/>
      <c r="AN8" s="329"/>
      <c r="AO8" s="336"/>
      <c r="AP8" s="284"/>
      <c r="AQ8" s="328" t="str">
        <f>BH148</f>
        <v>續木蒼馬</v>
      </c>
      <c r="AR8" s="329"/>
      <c r="AS8" s="329"/>
      <c r="AT8" s="329"/>
      <c r="AU8" s="329"/>
      <c r="AV8" s="329"/>
      <c r="AW8" s="329"/>
      <c r="AX8" s="329" t="str">
        <f>BN148</f>
        <v>中萩ＪＢＣ</v>
      </c>
      <c r="AY8" s="329"/>
      <c r="AZ8" s="329"/>
      <c r="BA8" s="329"/>
      <c r="BB8" s="329"/>
      <c r="BC8" s="329"/>
      <c r="BD8" s="329"/>
      <c r="BE8" s="336"/>
      <c r="BF8" s="61"/>
      <c r="BG8" s="554" t="str">
        <f>BB231</f>
        <v>佐藤夢翔</v>
      </c>
      <c r="BH8" s="555"/>
      <c r="BI8" s="555"/>
      <c r="BJ8" s="555"/>
      <c r="BK8" s="555"/>
      <c r="BL8" s="555"/>
      <c r="BM8" s="555"/>
      <c r="BN8" s="555" t="str">
        <f>BI231</f>
        <v>中萩ＪＢＣ</v>
      </c>
      <c r="BO8" s="555"/>
      <c r="BP8" s="555"/>
      <c r="BQ8" s="555"/>
      <c r="BR8" s="555"/>
      <c r="BS8" s="555"/>
      <c r="BT8" s="555"/>
      <c r="BU8" s="570"/>
    </row>
    <row r="9" spans="2:76" s="158" customFormat="1" ht="17.100000000000001" customHeight="1" x14ac:dyDescent="0.2">
      <c r="B9" s="562" t="str">
        <f>AS55</f>
        <v>内田大登</v>
      </c>
      <c r="C9" s="563"/>
      <c r="D9" s="331" t="str">
        <f>BA55</f>
        <v>TEAMBLOWIN</v>
      </c>
      <c r="E9" s="331"/>
      <c r="F9" s="331"/>
      <c r="G9" s="331"/>
      <c r="H9" s="337"/>
      <c r="I9" s="282"/>
      <c r="J9" s="330" t="str">
        <f>BB72</f>
        <v>斉藤博昭</v>
      </c>
      <c r="K9" s="331"/>
      <c r="L9" s="331"/>
      <c r="M9" s="331"/>
      <c r="N9" s="331"/>
      <c r="O9" s="331"/>
      <c r="P9" s="331"/>
      <c r="Q9" s="331" t="str">
        <f>BI72</f>
        <v>Ａ↗Ringy</v>
      </c>
      <c r="R9" s="331"/>
      <c r="S9" s="331"/>
      <c r="T9" s="331"/>
      <c r="U9" s="331"/>
      <c r="V9" s="331"/>
      <c r="W9" s="331"/>
      <c r="X9" s="337"/>
      <c r="Y9" s="283"/>
      <c r="Z9" s="330" t="str">
        <f>AS106</f>
        <v>小松豊明</v>
      </c>
      <c r="AA9" s="331"/>
      <c r="AB9" s="331"/>
      <c r="AC9" s="331"/>
      <c r="AD9" s="331"/>
      <c r="AE9" s="331"/>
      <c r="AF9" s="331"/>
      <c r="AG9" s="331"/>
      <c r="AH9" s="560" t="str">
        <f>BA106</f>
        <v>フレームショット</v>
      </c>
      <c r="AI9" s="560"/>
      <c r="AJ9" s="560"/>
      <c r="AK9" s="560"/>
      <c r="AL9" s="560"/>
      <c r="AM9" s="560"/>
      <c r="AN9" s="560"/>
      <c r="AO9" s="561"/>
      <c r="AP9" s="284"/>
      <c r="AQ9" s="330" t="str">
        <f>BH149</f>
        <v>小山雄大</v>
      </c>
      <c r="AR9" s="331"/>
      <c r="AS9" s="331"/>
      <c r="AT9" s="331"/>
      <c r="AU9" s="331"/>
      <c r="AV9" s="331"/>
      <c r="AW9" s="331"/>
      <c r="AX9" s="560" t="str">
        <f>BN149</f>
        <v>中萩ＪＢＣ</v>
      </c>
      <c r="AY9" s="560"/>
      <c r="AZ9" s="560"/>
      <c r="BA9" s="560"/>
      <c r="BB9" s="560"/>
      <c r="BC9" s="560"/>
      <c r="BD9" s="560"/>
      <c r="BE9" s="561"/>
      <c r="BF9" s="61"/>
      <c r="BG9" s="558" t="str">
        <f>BB232</f>
        <v>檜垣胡太郎</v>
      </c>
      <c r="BH9" s="559"/>
      <c r="BI9" s="559"/>
      <c r="BJ9" s="559"/>
      <c r="BK9" s="559"/>
      <c r="BL9" s="559"/>
      <c r="BM9" s="559"/>
      <c r="BN9" s="571" t="str">
        <f>BI232</f>
        <v>中萩ＪＢＣ</v>
      </c>
      <c r="BO9" s="571"/>
      <c r="BP9" s="571"/>
      <c r="BQ9" s="571"/>
      <c r="BR9" s="571"/>
      <c r="BS9" s="571"/>
      <c r="BT9" s="571"/>
      <c r="BU9" s="572"/>
    </row>
    <row r="10" spans="2:76" s="158" customFormat="1" ht="99.9" customHeight="1" x14ac:dyDescent="0.15">
      <c r="B10" s="285"/>
      <c r="C10" s="308"/>
      <c r="D10" s="286"/>
      <c r="E10" s="286"/>
      <c r="F10" s="286"/>
      <c r="G10" s="286"/>
      <c r="H10" s="287"/>
      <c r="I10" s="288"/>
      <c r="J10" s="289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90"/>
      <c r="Y10" s="291"/>
      <c r="Z10" s="289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92"/>
      <c r="AL10" s="281"/>
      <c r="AM10" s="281"/>
      <c r="AN10" s="281"/>
      <c r="AO10" s="290"/>
      <c r="AP10" s="293"/>
      <c r="AQ10" s="294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81"/>
      <c r="BC10" s="281"/>
      <c r="BD10" s="281"/>
      <c r="BE10" s="290"/>
      <c r="BF10" s="64"/>
      <c r="BG10" s="296"/>
      <c r="BH10" s="297"/>
      <c r="BI10" s="297"/>
      <c r="BJ10" s="297"/>
      <c r="BK10" s="297"/>
      <c r="BL10" s="297"/>
      <c r="BM10" s="297"/>
      <c r="BN10" s="297"/>
      <c r="BO10" s="297"/>
      <c r="BP10" s="297"/>
      <c r="BQ10" s="297"/>
      <c r="BR10" s="297"/>
      <c r="BS10" s="297"/>
      <c r="BT10" s="297"/>
      <c r="BU10" s="298"/>
    </row>
    <row r="11" spans="2:76" s="55" customFormat="1" ht="9.75" customHeight="1" x14ac:dyDescent="0.2"/>
    <row r="12" spans="2:76" s="156" customFormat="1" ht="15" customHeight="1" x14ac:dyDescent="0.2">
      <c r="B12" s="56" t="s">
        <v>59</v>
      </c>
      <c r="C12" s="56"/>
      <c r="D12" s="56"/>
      <c r="E12" s="56"/>
      <c r="F12" s="56"/>
      <c r="G12" s="56"/>
      <c r="H12" s="56"/>
      <c r="I12" s="57"/>
      <c r="J12" s="56" t="s">
        <v>60</v>
      </c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7"/>
      <c r="Z12" s="56" t="s">
        <v>61</v>
      </c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117"/>
      <c r="AL12" s="56"/>
      <c r="AM12" s="56"/>
      <c r="AN12" s="56"/>
      <c r="AO12" s="56"/>
      <c r="AP12" s="57"/>
      <c r="AQ12" s="56" t="s">
        <v>62</v>
      </c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6"/>
      <c r="BF12" s="57"/>
    </row>
    <row r="13" spans="2:76" s="158" customFormat="1" ht="17.100000000000001" customHeight="1" x14ac:dyDescent="0.2">
      <c r="B13" s="568" t="str">
        <f>AN163</f>
        <v>高橋善子</v>
      </c>
      <c r="C13" s="569"/>
      <c r="D13" s="333" t="str">
        <f>AV163</f>
        <v>Southclub</v>
      </c>
      <c r="E13" s="333"/>
      <c r="F13" s="333"/>
      <c r="G13" s="333"/>
      <c r="H13" s="338"/>
      <c r="I13" s="58"/>
      <c r="J13" s="332" t="str">
        <f>AN170</f>
        <v>今村百花</v>
      </c>
      <c r="K13" s="333"/>
      <c r="L13" s="333"/>
      <c r="M13" s="333"/>
      <c r="N13" s="333"/>
      <c r="O13" s="333"/>
      <c r="P13" s="333"/>
      <c r="Q13" s="333" t="str">
        <f>AV170</f>
        <v>三豊クラブ</v>
      </c>
      <c r="R13" s="333"/>
      <c r="S13" s="333"/>
      <c r="T13" s="333"/>
      <c r="U13" s="333"/>
      <c r="V13" s="333"/>
      <c r="W13" s="333"/>
      <c r="X13" s="338"/>
      <c r="Y13" s="59"/>
      <c r="Z13" s="332" t="str">
        <f>AN186</f>
        <v>薦田あかね</v>
      </c>
      <c r="AA13" s="333"/>
      <c r="AB13" s="333"/>
      <c r="AC13" s="333"/>
      <c r="AD13" s="333"/>
      <c r="AE13" s="333"/>
      <c r="AF13" s="333"/>
      <c r="AG13" s="333"/>
      <c r="AH13" s="333" t="str">
        <f>AV186</f>
        <v>TEAMBLOWIN</v>
      </c>
      <c r="AI13" s="333"/>
      <c r="AJ13" s="333"/>
      <c r="AK13" s="333"/>
      <c r="AL13" s="333"/>
      <c r="AM13" s="333"/>
      <c r="AN13" s="333"/>
      <c r="AO13" s="338"/>
      <c r="AP13" s="60"/>
      <c r="AQ13" s="332" t="str">
        <f>BB200</f>
        <v>田邊文子</v>
      </c>
      <c r="AR13" s="333"/>
      <c r="AS13" s="333"/>
      <c r="AT13" s="333"/>
      <c r="AU13" s="333"/>
      <c r="AV13" s="333"/>
      <c r="AW13" s="333"/>
      <c r="AX13" s="333" t="str">
        <f>BI200</f>
        <v>ナチュラルハート</v>
      </c>
      <c r="AY13" s="333"/>
      <c r="AZ13" s="333"/>
      <c r="BA13" s="333"/>
      <c r="BB13" s="333"/>
      <c r="BC13" s="333"/>
      <c r="BD13" s="333"/>
      <c r="BE13" s="338"/>
      <c r="BF13" s="61"/>
    </row>
    <row r="14" spans="2:76" s="158" customFormat="1" ht="17.100000000000001" customHeight="1" x14ac:dyDescent="0.2">
      <c r="B14" s="564" t="str">
        <f>AN164</f>
        <v>森　里恵</v>
      </c>
      <c r="C14" s="565"/>
      <c r="D14" s="335" t="str">
        <f>AV164</f>
        <v>Southclub</v>
      </c>
      <c r="E14" s="335"/>
      <c r="F14" s="335"/>
      <c r="G14" s="335"/>
      <c r="H14" s="339"/>
      <c r="I14" s="58"/>
      <c r="J14" s="334" t="str">
        <f>AN171</f>
        <v>芳地沙織</v>
      </c>
      <c r="K14" s="335"/>
      <c r="L14" s="335"/>
      <c r="M14" s="335"/>
      <c r="N14" s="335"/>
      <c r="O14" s="335"/>
      <c r="P14" s="335"/>
      <c r="Q14" s="335" t="str">
        <f>AV171</f>
        <v>三豊クラブ</v>
      </c>
      <c r="R14" s="335"/>
      <c r="S14" s="335"/>
      <c r="T14" s="335"/>
      <c r="U14" s="335"/>
      <c r="V14" s="335"/>
      <c r="W14" s="335"/>
      <c r="X14" s="339"/>
      <c r="Y14" s="59"/>
      <c r="Z14" s="334" t="str">
        <f>AN187</f>
        <v>阿部一恵</v>
      </c>
      <c r="AA14" s="335"/>
      <c r="AB14" s="335"/>
      <c r="AC14" s="335"/>
      <c r="AD14" s="335"/>
      <c r="AE14" s="335"/>
      <c r="AF14" s="335"/>
      <c r="AG14" s="335"/>
      <c r="AH14" s="566" t="str">
        <f>AV187</f>
        <v>YONDEN</v>
      </c>
      <c r="AI14" s="566"/>
      <c r="AJ14" s="566"/>
      <c r="AK14" s="566"/>
      <c r="AL14" s="566"/>
      <c r="AM14" s="566"/>
      <c r="AN14" s="566"/>
      <c r="AO14" s="567"/>
      <c r="AP14" s="60"/>
      <c r="AQ14" s="334" t="str">
        <f>BB201</f>
        <v>丹　昌子</v>
      </c>
      <c r="AR14" s="335"/>
      <c r="AS14" s="335"/>
      <c r="AT14" s="335"/>
      <c r="AU14" s="335"/>
      <c r="AV14" s="335"/>
      <c r="AW14" s="335"/>
      <c r="AX14" s="566" t="str">
        <f>BI201</f>
        <v>ナチュラルハート</v>
      </c>
      <c r="AY14" s="566"/>
      <c r="AZ14" s="566"/>
      <c r="BA14" s="566"/>
      <c r="BB14" s="566"/>
      <c r="BC14" s="566"/>
      <c r="BD14" s="566"/>
      <c r="BE14" s="567"/>
      <c r="BF14" s="61"/>
    </row>
    <row r="15" spans="2:76" s="158" customFormat="1" ht="99.9" customHeight="1" x14ac:dyDescent="0.15">
      <c r="B15" s="299"/>
      <c r="C15" s="309"/>
      <c r="D15" s="300"/>
      <c r="E15" s="300"/>
      <c r="F15" s="300"/>
      <c r="G15" s="300"/>
      <c r="H15" s="301"/>
      <c r="I15" s="51"/>
      <c r="J15" s="302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4"/>
      <c r="Y15" s="62"/>
      <c r="Z15" s="302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5"/>
      <c r="AL15" s="303"/>
      <c r="AM15" s="303"/>
      <c r="AN15" s="303"/>
      <c r="AO15" s="304"/>
      <c r="AP15" s="63"/>
      <c r="AQ15" s="306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3"/>
      <c r="BC15" s="303"/>
      <c r="BD15" s="303"/>
      <c r="BE15" s="304"/>
      <c r="BF15" s="64"/>
    </row>
    <row r="16" spans="2:76" s="156" customFormat="1" ht="15" customHeight="1" x14ac:dyDescent="0.2">
      <c r="B16" s="56" t="s">
        <v>63</v>
      </c>
      <c r="C16" s="56"/>
      <c r="D16" s="56"/>
      <c r="E16" s="56"/>
      <c r="F16" s="56"/>
      <c r="G16" s="56"/>
      <c r="H16" s="56"/>
      <c r="I16" s="57"/>
      <c r="J16" s="56" t="s">
        <v>64</v>
      </c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7"/>
      <c r="Z16" s="56" t="s">
        <v>65</v>
      </c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117"/>
      <c r="AL16" s="56"/>
      <c r="AM16" s="56"/>
      <c r="AN16" s="56"/>
      <c r="AO16" s="56"/>
      <c r="AP16" s="57"/>
      <c r="AQ16" s="56" t="s">
        <v>66</v>
      </c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6"/>
      <c r="BF16" s="57"/>
    </row>
    <row r="17" spans="1:97" s="158" customFormat="1" ht="17.100000000000001" customHeight="1" x14ac:dyDescent="0.2">
      <c r="B17" s="568" t="str">
        <f>AN166</f>
        <v>長原芽美</v>
      </c>
      <c r="C17" s="569"/>
      <c r="D17" s="333" t="str">
        <f>AV166</f>
        <v>TEAMBLOWIN</v>
      </c>
      <c r="E17" s="333"/>
      <c r="F17" s="333"/>
      <c r="G17" s="333"/>
      <c r="H17" s="338"/>
      <c r="I17" s="58"/>
      <c r="J17" s="332" t="str">
        <f>AN173</f>
        <v>松本沙織</v>
      </c>
      <c r="K17" s="333"/>
      <c r="L17" s="333"/>
      <c r="M17" s="333"/>
      <c r="N17" s="333"/>
      <c r="O17" s="333"/>
      <c r="P17" s="333"/>
      <c r="Q17" s="333" t="str">
        <f>AV173</f>
        <v>双葉</v>
      </c>
      <c r="R17" s="333"/>
      <c r="S17" s="333"/>
      <c r="T17" s="333"/>
      <c r="U17" s="333"/>
      <c r="V17" s="333"/>
      <c r="W17" s="333"/>
      <c r="X17" s="338"/>
      <c r="Y17" s="59"/>
      <c r="Z17" s="332" t="str">
        <f>AN190</f>
        <v>高橋郁子</v>
      </c>
      <c r="AA17" s="333"/>
      <c r="AB17" s="333"/>
      <c r="AC17" s="333"/>
      <c r="AD17" s="333"/>
      <c r="AE17" s="333"/>
      <c r="AF17" s="333"/>
      <c r="AG17" s="333"/>
      <c r="AH17" s="333" t="str">
        <f>AV190</f>
        <v>イーグル</v>
      </c>
      <c r="AI17" s="333"/>
      <c r="AJ17" s="333"/>
      <c r="AK17" s="333"/>
      <c r="AL17" s="333"/>
      <c r="AM17" s="333"/>
      <c r="AN17" s="333"/>
      <c r="AO17" s="338"/>
      <c r="AP17" s="60"/>
      <c r="AQ17" s="332" t="str">
        <f>BB203</f>
        <v>佐藤美翔</v>
      </c>
      <c r="AR17" s="333"/>
      <c r="AS17" s="333"/>
      <c r="AT17" s="333"/>
      <c r="AU17" s="333"/>
      <c r="AV17" s="333"/>
      <c r="AW17" s="333"/>
      <c r="AX17" s="333" t="str">
        <f>BI203</f>
        <v>中萩ＪＢＣ</v>
      </c>
      <c r="AY17" s="333"/>
      <c r="AZ17" s="333"/>
      <c r="BA17" s="333"/>
      <c r="BB17" s="333"/>
      <c r="BC17" s="333"/>
      <c r="BD17" s="333"/>
      <c r="BE17" s="338"/>
      <c r="BF17" s="61"/>
    </row>
    <row r="18" spans="1:97" s="158" customFormat="1" ht="17.100000000000001" customHeight="1" x14ac:dyDescent="0.2">
      <c r="B18" s="564" t="str">
        <f>AN167</f>
        <v>田中なな</v>
      </c>
      <c r="C18" s="565"/>
      <c r="D18" s="335" t="str">
        <f>AV167</f>
        <v>TEAMBLOWIN</v>
      </c>
      <c r="E18" s="335"/>
      <c r="F18" s="335"/>
      <c r="G18" s="335"/>
      <c r="H18" s="339"/>
      <c r="I18" s="58"/>
      <c r="J18" s="334" t="str">
        <f>AN174</f>
        <v>鴻上涼子</v>
      </c>
      <c r="K18" s="335"/>
      <c r="L18" s="335"/>
      <c r="M18" s="335"/>
      <c r="N18" s="335"/>
      <c r="O18" s="335"/>
      <c r="P18" s="335"/>
      <c r="Q18" s="335" t="str">
        <f>AV174</f>
        <v>双葉</v>
      </c>
      <c r="R18" s="335"/>
      <c r="S18" s="335"/>
      <c r="T18" s="335"/>
      <c r="U18" s="335"/>
      <c r="V18" s="335"/>
      <c r="W18" s="335"/>
      <c r="X18" s="339"/>
      <c r="Y18" s="59"/>
      <c r="Z18" s="334" t="str">
        <f>AN191</f>
        <v>森藤明美</v>
      </c>
      <c r="AA18" s="335"/>
      <c r="AB18" s="335"/>
      <c r="AC18" s="335"/>
      <c r="AD18" s="335"/>
      <c r="AE18" s="335"/>
      <c r="AF18" s="335"/>
      <c r="AG18" s="335"/>
      <c r="AH18" s="566" t="str">
        <f>AV191</f>
        <v>イーグル</v>
      </c>
      <c r="AI18" s="566"/>
      <c r="AJ18" s="566"/>
      <c r="AK18" s="566"/>
      <c r="AL18" s="566"/>
      <c r="AM18" s="566"/>
      <c r="AN18" s="566"/>
      <c r="AO18" s="567"/>
      <c r="AP18" s="60"/>
      <c r="AQ18" s="334" t="str">
        <f>BB204</f>
        <v>山中多希莉</v>
      </c>
      <c r="AR18" s="335"/>
      <c r="AS18" s="335"/>
      <c r="AT18" s="335"/>
      <c r="AU18" s="335"/>
      <c r="AV18" s="335"/>
      <c r="AW18" s="335"/>
      <c r="AX18" s="566" t="str">
        <f>BI204</f>
        <v>ＪＢＦ船木</v>
      </c>
      <c r="AY18" s="566"/>
      <c r="AZ18" s="566"/>
      <c r="BA18" s="566"/>
      <c r="BB18" s="566"/>
      <c r="BC18" s="566"/>
      <c r="BD18" s="566"/>
      <c r="BE18" s="567"/>
      <c r="BF18" s="61"/>
    </row>
    <row r="19" spans="1:97" s="158" customFormat="1" ht="99.9" customHeight="1" x14ac:dyDescent="0.15">
      <c r="B19" s="299"/>
      <c r="C19" s="309"/>
      <c r="D19" s="300"/>
      <c r="E19" s="300"/>
      <c r="F19" s="300"/>
      <c r="G19" s="300"/>
      <c r="H19" s="301"/>
      <c r="I19" s="51"/>
      <c r="J19" s="302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  <c r="X19" s="304"/>
      <c r="Y19" s="62"/>
      <c r="Z19" s="302"/>
      <c r="AA19" s="303"/>
      <c r="AB19" s="303"/>
      <c r="AC19" s="303"/>
      <c r="AD19" s="303"/>
      <c r="AE19" s="303"/>
      <c r="AF19" s="303"/>
      <c r="AG19" s="303"/>
      <c r="AH19" s="303"/>
      <c r="AI19" s="303"/>
      <c r="AJ19" s="303"/>
      <c r="AK19" s="305"/>
      <c r="AL19" s="303"/>
      <c r="AM19" s="303"/>
      <c r="AN19" s="303"/>
      <c r="AO19" s="304"/>
      <c r="AP19" s="63"/>
      <c r="AQ19" s="306"/>
      <c r="AR19" s="307"/>
      <c r="AS19" s="307"/>
      <c r="AT19" s="307"/>
      <c r="AU19" s="307"/>
      <c r="AV19" s="307"/>
      <c r="AW19" s="307"/>
      <c r="AX19" s="307"/>
      <c r="AY19" s="307"/>
      <c r="AZ19" s="307"/>
      <c r="BA19" s="307"/>
      <c r="BB19" s="303"/>
      <c r="BC19" s="303"/>
      <c r="BD19" s="303"/>
      <c r="BE19" s="304"/>
      <c r="BF19" s="64"/>
    </row>
    <row r="20" spans="1:97" ht="13.05" customHeight="1" x14ac:dyDescent="0.2">
      <c r="A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CQ20" s="8"/>
      <c r="CR20" s="8"/>
      <c r="CS20" s="8"/>
    </row>
    <row r="21" spans="1:97" ht="13.05" customHeight="1" x14ac:dyDescent="0.2">
      <c r="A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CQ21" s="8"/>
      <c r="CR21" s="8"/>
    </row>
    <row r="22" spans="1:97" ht="13.05" customHeight="1" x14ac:dyDescent="0.2">
      <c r="A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CQ22" s="8"/>
      <c r="CR22" s="8"/>
    </row>
    <row r="23" spans="1:97" ht="13.05" customHeight="1" x14ac:dyDescent="0.2">
      <c r="A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CQ23" s="8"/>
      <c r="CR23" s="8"/>
    </row>
    <row r="24" spans="1:97" ht="13.05" customHeight="1" x14ac:dyDescent="0.2">
      <c r="A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CQ24" s="8"/>
      <c r="CR24" s="8"/>
    </row>
    <row r="25" spans="1:97" ht="13.05" customHeight="1" x14ac:dyDescent="0.2">
      <c r="A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CQ25" s="8"/>
      <c r="CR25" s="8"/>
    </row>
    <row r="26" spans="1:97" ht="13.05" customHeight="1" x14ac:dyDescent="0.2">
      <c r="A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CQ26" s="8"/>
      <c r="CR26" s="8"/>
    </row>
    <row r="27" spans="1:97" ht="13.05" customHeight="1" x14ac:dyDescent="0.2">
      <c r="A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CQ27" s="8"/>
      <c r="CR27" s="8"/>
    </row>
    <row r="28" spans="1:97" ht="13.05" customHeight="1" x14ac:dyDescent="0.2">
      <c r="A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CQ28" s="8"/>
      <c r="CR28" s="8"/>
    </row>
    <row r="29" spans="1:97" ht="13.05" customHeight="1" x14ac:dyDescent="0.2">
      <c r="A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CQ29" s="8"/>
      <c r="CR29" s="8"/>
    </row>
    <row r="30" spans="1:97" ht="13.05" customHeight="1" x14ac:dyDescent="0.2">
      <c r="A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CQ30" s="8"/>
      <c r="CR30" s="8"/>
    </row>
    <row r="31" spans="1:97" ht="13.05" customHeight="1" x14ac:dyDescent="0.2">
      <c r="A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CQ31" s="8"/>
      <c r="CR31" s="8"/>
    </row>
    <row r="32" spans="1:97" ht="13.05" customHeight="1" x14ac:dyDescent="0.2">
      <c r="A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CQ32" s="8"/>
      <c r="CR32" s="8"/>
    </row>
    <row r="33" spans="1:96" ht="13.05" customHeight="1" x14ac:dyDescent="0.2">
      <c r="A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CQ33" s="8"/>
      <c r="CR33" s="8"/>
    </row>
    <row r="34" spans="1:96" ht="13.05" customHeight="1" x14ac:dyDescent="0.2">
      <c r="A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CQ34" s="8"/>
      <c r="CR34" s="8"/>
    </row>
    <row r="35" spans="1:96" ht="13.05" customHeight="1" x14ac:dyDescent="0.2">
      <c r="A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CQ35" s="8"/>
      <c r="CR35" s="8"/>
    </row>
    <row r="36" spans="1:96" ht="13.05" customHeight="1" x14ac:dyDescent="0.2">
      <c r="A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CQ36" s="8"/>
      <c r="CR36" s="8"/>
    </row>
    <row r="37" spans="1:96" ht="13.05" customHeight="1" x14ac:dyDescent="0.2">
      <c r="A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CQ37" s="8"/>
      <c r="CR37" s="8"/>
    </row>
    <row r="38" spans="1:96" ht="13.05" customHeight="1" thickBot="1" x14ac:dyDescent="0.25">
      <c r="A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CQ38" s="8"/>
      <c r="CR38" s="8"/>
    </row>
    <row r="39" spans="1:96" ht="12" customHeight="1" x14ac:dyDescent="0.2">
      <c r="A39" s="66"/>
      <c r="B39" s="66"/>
      <c r="C39" s="340" t="s">
        <v>235</v>
      </c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  <c r="P39" s="340"/>
      <c r="Q39" s="151"/>
      <c r="R39" s="151"/>
      <c r="S39" s="151"/>
      <c r="T39" s="151"/>
      <c r="U39" s="151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</row>
    <row r="40" spans="1:96" ht="12" customHeight="1" x14ac:dyDescent="0.2">
      <c r="B40" s="8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2" t="s">
        <v>215</v>
      </c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82"/>
      <c r="AD40" s="82"/>
      <c r="AE40" s="82"/>
      <c r="AF40" s="82"/>
      <c r="AG40" s="82"/>
      <c r="AH40" s="82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8"/>
      <c r="AX40" s="8"/>
      <c r="AY40" s="8"/>
      <c r="AZ40" s="8"/>
      <c r="BA40" s="8"/>
      <c r="BB40" s="8"/>
      <c r="BC40" s="8"/>
      <c r="BD40" s="8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</row>
    <row r="41" spans="1:96" ht="12" customHeight="1" x14ac:dyDescent="0.2">
      <c r="B41" s="8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82"/>
      <c r="AD41" s="82"/>
      <c r="AE41" s="82"/>
      <c r="AF41" s="82"/>
      <c r="AG41" s="82"/>
      <c r="AH41" s="82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</row>
    <row r="42" spans="1:96" ht="12" customHeight="1" thickBot="1" x14ac:dyDescent="0.25">
      <c r="B42" s="8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81"/>
      <c r="R42" s="81"/>
      <c r="S42" s="81"/>
      <c r="T42" s="81"/>
      <c r="U42" s="81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</row>
    <row r="43" spans="1:96" ht="12" customHeight="1" x14ac:dyDescent="0.2">
      <c r="C43" s="343" t="s">
        <v>214</v>
      </c>
      <c r="D43" s="344"/>
      <c r="E43" s="347" t="str">
        <f>C45</f>
        <v>佐藤寛倫</v>
      </c>
      <c r="F43" s="348"/>
      <c r="G43" s="348"/>
      <c r="H43" s="349"/>
      <c r="I43" s="350" t="str">
        <f>C48</f>
        <v>笠井省吾</v>
      </c>
      <c r="J43" s="348"/>
      <c r="K43" s="348"/>
      <c r="L43" s="349"/>
      <c r="M43" s="350" t="str">
        <f>C51</f>
        <v>尾崎　慎</v>
      </c>
      <c r="N43" s="348"/>
      <c r="O43" s="348"/>
      <c r="P43" s="349"/>
      <c r="Q43" s="350" t="str">
        <f>C54</f>
        <v>安部暢人</v>
      </c>
      <c r="R43" s="348"/>
      <c r="S43" s="348"/>
      <c r="T43" s="349"/>
      <c r="U43" s="350" t="str">
        <f>C57</f>
        <v>森宏次郎</v>
      </c>
      <c r="V43" s="348"/>
      <c r="W43" s="348"/>
      <c r="X43" s="348"/>
      <c r="Y43" s="350" t="str">
        <f>C60</f>
        <v>小村肇</v>
      </c>
      <c r="Z43" s="348"/>
      <c r="AA43" s="348"/>
      <c r="AB43" s="351"/>
      <c r="AC43" s="448" t="s">
        <v>11</v>
      </c>
      <c r="AD43" s="449"/>
      <c r="AE43" s="449"/>
      <c r="AF43" s="450"/>
      <c r="AG43" s="159"/>
      <c r="AH43" s="439" t="s">
        <v>13</v>
      </c>
      <c r="AI43" s="440"/>
      <c r="AJ43" s="441" t="s">
        <v>14</v>
      </c>
      <c r="AK43" s="442"/>
      <c r="AL43" s="443"/>
      <c r="AM43" s="444" t="s">
        <v>15</v>
      </c>
      <c r="AN43" s="445"/>
      <c r="AO43" s="446"/>
      <c r="AP43" s="8"/>
      <c r="AQ43" s="8"/>
      <c r="AR43" s="8"/>
      <c r="AS43" s="493"/>
      <c r="AT43" s="493"/>
      <c r="AU43" s="493"/>
      <c r="AV43" s="493"/>
      <c r="AW43" s="493"/>
      <c r="AX43" s="493"/>
      <c r="AY43" s="493"/>
      <c r="AZ43" s="493"/>
      <c r="BA43" s="493"/>
      <c r="BB43" s="493"/>
      <c r="BC43" s="493"/>
      <c r="BD43" s="493"/>
      <c r="BE43" s="493"/>
      <c r="BF43" s="493"/>
      <c r="BG43" s="493"/>
      <c r="BH43" s="493"/>
      <c r="BI43" s="493"/>
      <c r="BJ43" s="493"/>
      <c r="BK43" s="493"/>
      <c r="BL43" s="493"/>
      <c r="BM43" s="493"/>
      <c r="BN43" s="493"/>
      <c r="BO43" s="493"/>
      <c r="BP43" s="493"/>
      <c r="BQ43" s="493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</row>
    <row r="44" spans="1:96" ht="12" customHeight="1" thickBot="1" x14ac:dyDescent="0.25">
      <c r="C44" s="345"/>
      <c r="D44" s="346"/>
      <c r="E44" s="352" t="str">
        <f>C46</f>
        <v>佐藤絵理</v>
      </c>
      <c r="F44" s="353"/>
      <c r="G44" s="353"/>
      <c r="H44" s="354"/>
      <c r="I44" s="378" t="str">
        <f>C49</f>
        <v>宮本　賢</v>
      </c>
      <c r="J44" s="353"/>
      <c r="K44" s="353"/>
      <c r="L44" s="354"/>
      <c r="M44" s="378" t="str">
        <f>C52</f>
        <v>内田大登</v>
      </c>
      <c r="N44" s="353"/>
      <c r="O44" s="353"/>
      <c r="P44" s="354"/>
      <c r="Q44" s="378" t="str">
        <f>C55</f>
        <v>黒川亮介</v>
      </c>
      <c r="R44" s="353"/>
      <c r="S44" s="353"/>
      <c r="T44" s="354"/>
      <c r="U44" s="378" t="str">
        <f>C58</f>
        <v>中平　流</v>
      </c>
      <c r="V44" s="353"/>
      <c r="W44" s="353"/>
      <c r="X44" s="353"/>
      <c r="Y44" s="378" t="str">
        <f>C61</f>
        <v>鈴木慎也</v>
      </c>
      <c r="Z44" s="353"/>
      <c r="AA44" s="353"/>
      <c r="AB44" s="379"/>
      <c r="AC44" s="390" t="s">
        <v>12</v>
      </c>
      <c r="AD44" s="391"/>
      <c r="AE44" s="391"/>
      <c r="AF44" s="392"/>
      <c r="AG44" s="159"/>
      <c r="AH44" s="153" t="s">
        <v>16</v>
      </c>
      <c r="AI44" s="155" t="s">
        <v>17</v>
      </c>
      <c r="AJ44" s="153" t="s">
        <v>9</v>
      </c>
      <c r="AK44" s="155" t="s">
        <v>18</v>
      </c>
      <c r="AL44" s="154" t="s">
        <v>19</v>
      </c>
      <c r="AM44" s="155" t="s">
        <v>9</v>
      </c>
      <c r="AN44" s="155" t="s">
        <v>18</v>
      </c>
      <c r="AO44" s="154" t="s">
        <v>19</v>
      </c>
      <c r="AP44" s="8"/>
      <c r="AQ44" s="8"/>
      <c r="AR44" s="8"/>
      <c r="AS44" s="493"/>
      <c r="AT44" s="493"/>
      <c r="AU44" s="493"/>
      <c r="AV44" s="493"/>
      <c r="AW44" s="493"/>
      <c r="AX44" s="493"/>
      <c r="AY44" s="493"/>
      <c r="AZ44" s="493"/>
      <c r="BA44" s="493"/>
      <c r="BB44" s="493"/>
      <c r="BC44" s="493"/>
      <c r="BD44" s="493"/>
      <c r="BE44" s="493"/>
      <c r="BF44" s="493"/>
      <c r="BG44" s="493"/>
      <c r="BH44" s="493"/>
      <c r="BI44" s="493"/>
      <c r="BJ44" s="493"/>
      <c r="BK44" s="493"/>
      <c r="BL44" s="493"/>
      <c r="BM44" s="493"/>
      <c r="BN44" s="493"/>
      <c r="BO44" s="493"/>
      <c r="BP44" s="493"/>
      <c r="BQ44" s="493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</row>
    <row r="45" spans="1:96" ht="13.05" customHeight="1" x14ac:dyDescent="0.15">
      <c r="C45" s="85" t="s">
        <v>208</v>
      </c>
      <c r="D45" s="86" t="s">
        <v>209</v>
      </c>
      <c r="E45" s="319"/>
      <c r="F45" s="320"/>
      <c r="G45" s="320"/>
      <c r="H45" s="321"/>
      <c r="I45" s="205">
        <v>12</v>
      </c>
      <c r="J45" s="206" t="str">
        <f>IF(I45="","","-")</f>
        <v>-</v>
      </c>
      <c r="K45" s="207">
        <v>15</v>
      </c>
      <c r="L45" s="383" t="str">
        <f>IF(I45&lt;&gt;"",IF(I45&gt;K45,IF(I46&gt;K46,"○",IF(I47&gt;K47,"○","×")),IF(I46&gt;K46,IF(I47&gt;K47,"○","×"),"×")),"")</f>
        <v>×</v>
      </c>
      <c r="M45" s="205">
        <v>11</v>
      </c>
      <c r="N45" s="208" t="str">
        <f t="shared" ref="N45:N50" si="0">IF(M45="","","-")</f>
        <v>-</v>
      </c>
      <c r="O45" s="209">
        <v>15</v>
      </c>
      <c r="P45" s="383" t="str">
        <f>IF(M45&lt;&gt;"",IF(M45&gt;O45,IF(M46&gt;O46,"○",IF(M47&gt;O47,"○","×")),IF(M46&gt;O46,IF(M47&gt;O47,"○","×"),"×")),"")</f>
        <v>×</v>
      </c>
      <c r="Q45" s="205">
        <v>12</v>
      </c>
      <c r="R45" s="208" t="str">
        <f t="shared" ref="R45:R53" si="1">IF(Q45="","","-")</f>
        <v>-</v>
      </c>
      <c r="S45" s="209">
        <v>15</v>
      </c>
      <c r="T45" s="383" t="str">
        <f>IF(Q45&lt;&gt;"",IF(Q45&gt;S45,IF(Q46&gt;S46,"○",IF(Q47&gt;S47,"○","×")),IF(Q46&gt;S46,IF(Q47&gt;S47,"○","×"),"×")),"")</f>
        <v>○</v>
      </c>
      <c r="U45" s="205">
        <v>15</v>
      </c>
      <c r="V45" s="208" t="str">
        <f t="shared" ref="V45:V56" si="2">IF(U45="","","-")</f>
        <v>-</v>
      </c>
      <c r="W45" s="209">
        <v>12</v>
      </c>
      <c r="X45" s="447" t="str">
        <f>IF(U45&lt;&gt;"",IF(U45&gt;W45,IF(U46&gt;W46,"○",IF(U47&gt;W47,"○","×")),IF(U46&gt;W46,IF(U47&gt;W47,"○","×"),"×")),"")</f>
        <v>○</v>
      </c>
      <c r="Y45" s="205">
        <v>17</v>
      </c>
      <c r="Z45" s="208" t="str">
        <f t="shared" ref="Z45:Z59" si="3">IF(Y45="","","-")</f>
        <v>-</v>
      </c>
      <c r="AA45" s="209">
        <v>19</v>
      </c>
      <c r="AB45" s="447" t="str">
        <f>IF(Y45&lt;&gt;"",IF(Y45&gt;AA45,IF(Y46&gt;AA46,"○",IF(Y47&gt;AA47,"○","×")),IF(Y46&gt;AA46,IF(Y47&gt;AA47,"○","×"),"×")),"")</f>
        <v>×</v>
      </c>
      <c r="AC45" s="397" t="s">
        <v>301</v>
      </c>
      <c r="AD45" s="398"/>
      <c r="AE45" s="398"/>
      <c r="AF45" s="399"/>
      <c r="AG45" s="160"/>
      <c r="AH45" s="161"/>
      <c r="AI45" s="162"/>
      <c r="AJ45" s="163"/>
      <c r="AK45" s="164"/>
      <c r="AL45" s="165"/>
      <c r="AM45" s="162"/>
      <c r="AN45" s="162"/>
      <c r="AO45" s="165"/>
      <c r="AP45" s="8"/>
      <c r="AQ45" s="8"/>
      <c r="AR45" s="8"/>
      <c r="AS45" s="493"/>
      <c r="AT45" s="493"/>
      <c r="AU45" s="493"/>
      <c r="AV45" s="493"/>
      <c r="AW45" s="493"/>
      <c r="AX45" s="493"/>
      <c r="AY45" s="493"/>
      <c r="AZ45" s="493"/>
      <c r="BA45" s="493"/>
      <c r="BB45" s="493"/>
      <c r="BC45" s="493"/>
      <c r="BD45" s="493"/>
      <c r="BE45" s="493"/>
      <c r="BF45" s="493"/>
      <c r="BG45" s="493"/>
      <c r="BH45" s="493"/>
      <c r="BI45" s="493"/>
      <c r="BJ45" s="493"/>
      <c r="BK45" s="493"/>
      <c r="BL45" s="493"/>
      <c r="BM45" s="493"/>
      <c r="BN45" s="493"/>
      <c r="BO45" s="493"/>
      <c r="BP45" s="493"/>
      <c r="BQ45" s="493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</row>
    <row r="46" spans="1:96" ht="13.05" customHeight="1" x14ac:dyDescent="0.15">
      <c r="C46" s="85" t="s">
        <v>210</v>
      </c>
      <c r="D46" s="86" t="s">
        <v>209</v>
      </c>
      <c r="E46" s="322"/>
      <c r="F46" s="323"/>
      <c r="G46" s="323"/>
      <c r="H46" s="324"/>
      <c r="I46" s="205">
        <v>15</v>
      </c>
      <c r="J46" s="206" t="str">
        <f>IF(I46="","","-")</f>
        <v>-</v>
      </c>
      <c r="K46" s="212">
        <v>8</v>
      </c>
      <c r="L46" s="370"/>
      <c r="M46" s="205">
        <v>15</v>
      </c>
      <c r="N46" s="206" t="str">
        <f t="shared" si="0"/>
        <v>-</v>
      </c>
      <c r="O46" s="207">
        <v>12</v>
      </c>
      <c r="P46" s="370"/>
      <c r="Q46" s="205">
        <v>15</v>
      </c>
      <c r="R46" s="206" t="str">
        <f t="shared" si="1"/>
        <v>-</v>
      </c>
      <c r="S46" s="207">
        <v>12</v>
      </c>
      <c r="T46" s="370"/>
      <c r="U46" s="205">
        <v>15</v>
      </c>
      <c r="V46" s="206" t="str">
        <f t="shared" si="2"/>
        <v>-</v>
      </c>
      <c r="W46" s="207">
        <v>9</v>
      </c>
      <c r="X46" s="375"/>
      <c r="Y46" s="205">
        <v>15</v>
      </c>
      <c r="Z46" s="206" t="str">
        <f t="shared" si="3"/>
        <v>-</v>
      </c>
      <c r="AA46" s="207">
        <v>13</v>
      </c>
      <c r="AB46" s="375"/>
      <c r="AC46" s="400"/>
      <c r="AD46" s="401"/>
      <c r="AE46" s="401"/>
      <c r="AF46" s="402"/>
      <c r="AG46" s="166"/>
      <c r="AH46" s="161">
        <f>COUNTIF(E45:AB47,"○")</f>
        <v>2</v>
      </c>
      <c r="AI46" s="162">
        <f>COUNTIF(E45:AB47,"×")</f>
        <v>3</v>
      </c>
      <c r="AJ46" s="163">
        <f>(IF((E45&gt;G45),1,0))+(IF((E46&gt;G46),1,0))+(IF((E47&gt;G47),1,0))+(IF((I45&gt;K45),1,0))+(IF((I46&gt;K46),1,0))+(IF((I47&gt;K47),1,0))+(IF((M45&gt;O45),1,0))+(IF((M46&gt;O46),1,0))+(IF((M47&gt;O47),1,0))+(IF((Q45&gt;S45),1,0))+(IF((Q46&gt;S46),1,0))+(IF((Q47&gt;S47),1,0))+(IF((U45&gt;W45),1,0))+(IF((U46&gt;W46),1,0))+(IF((U47&gt;W47),1,0))+(IF((Y45&gt;AA45),1,0))+(IF((Y46&gt;AA46),1,0))+(IF((Y47&gt;AA47),1,0))</f>
        <v>7</v>
      </c>
      <c r="AK46" s="164">
        <f>(IF((E45&lt;G45),1,0))+(IF((E46&lt;G46),1,0))+(IF((E47&lt;G47),1,0))+(IF((I45&lt;K45),1,0))+(IF((I46&lt;K46),1,0))+(IF((I47&lt;K47),1,0))+(IF((M45&lt;O45),1,0))+(IF((M46&lt;O46),1,0))+(IF((M47&lt;O47),1,0))+(IF((Q45&lt;S45),1,0))+(IF((Q46&lt;S46),1,0))+(IF((Q47&lt;S47),1,0))+(IF((U45&lt;W45),1,0))+(IF((U46&lt;W46),1,0))+(IF((U47&lt;W47),1,0))+(IF((Y45&lt;AA45),1,0))+(IF((Y46&lt;AA46),1,0))+(IF((Y47&lt;AA47),1,0))</f>
        <v>7</v>
      </c>
      <c r="AL46" s="167">
        <f>AJ46-AK46</f>
        <v>0</v>
      </c>
      <c r="AM46" s="162">
        <f>SUM(E45:E47,I45:I47,M45:M47,Q45:Q47,U45:U47,Y45:Y47)</f>
        <v>187</v>
      </c>
      <c r="AN46" s="162">
        <f>SUM(G45:G47,K45:K47,O45:O47,S45:S47,W45:W47,AA45:AA47)</f>
        <v>183</v>
      </c>
      <c r="AO46" s="165">
        <f>AM46-AN46</f>
        <v>4</v>
      </c>
      <c r="AP46" s="8"/>
      <c r="AQ46" s="8"/>
      <c r="AR46" s="8"/>
      <c r="AS46" s="493"/>
      <c r="AT46" s="493"/>
      <c r="AU46" s="493"/>
      <c r="AV46" s="493"/>
      <c r="AW46" s="493"/>
      <c r="AX46" s="493"/>
      <c r="AY46" s="493"/>
      <c r="AZ46" s="493"/>
      <c r="BA46" s="493"/>
      <c r="BB46" s="493"/>
      <c r="BC46" s="493"/>
      <c r="BD46" s="493"/>
      <c r="BE46" s="493"/>
      <c r="BF46" s="493"/>
      <c r="BG46" s="493"/>
      <c r="BH46" s="493"/>
      <c r="BI46" s="493"/>
      <c r="BJ46" s="493"/>
      <c r="BK46" s="493"/>
      <c r="BL46" s="493"/>
      <c r="BM46" s="493"/>
      <c r="BN46" s="493"/>
      <c r="BO46" s="493"/>
      <c r="BP46" s="493"/>
      <c r="BQ46" s="493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</row>
    <row r="47" spans="1:96" ht="13.05" customHeight="1" x14ac:dyDescent="0.15">
      <c r="C47" s="87"/>
      <c r="D47" s="88"/>
      <c r="E47" s="325"/>
      <c r="F47" s="326"/>
      <c r="G47" s="326"/>
      <c r="H47" s="327"/>
      <c r="I47" s="215">
        <v>9</v>
      </c>
      <c r="J47" s="206" t="str">
        <f>IF(I47="","","-")</f>
        <v>-</v>
      </c>
      <c r="K47" s="216">
        <v>15</v>
      </c>
      <c r="L47" s="371"/>
      <c r="M47" s="215">
        <v>12</v>
      </c>
      <c r="N47" s="217" t="str">
        <f t="shared" si="0"/>
        <v>-</v>
      </c>
      <c r="O47" s="216">
        <v>15</v>
      </c>
      <c r="P47" s="370"/>
      <c r="Q47" s="205">
        <v>15</v>
      </c>
      <c r="R47" s="206" t="str">
        <f t="shared" si="1"/>
        <v>-</v>
      </c>
      <c r="S47" s="207">
        <v>8</v>
      </c>
      <c r="T47" s="370"/>
      <c r="U47" s="205"/>
      <c r="V47" s="206" t="str">
        <f t="shared" si="2"/>
        <v/>
      </c>
      <c r="W47" s="207"/>
      <c r="X47" s="375"/>
      <c r="Y47" s="205">
        <v>9</v>
      </c>
      <c r="Z47" s="206" t="str">
        <f t="shared" si="3"/>
        <v>-</v>
      </c>
      <c r="AA47" s="207">
        <v>15</v>
      </c>
      <c r="AB47" s="375"/>
      <c r="AC47" s="168">
        <f>AH46</f>
        <v>2</v>
      </c>
      <c r="AD47" s="100" t="s">
        <v>20</v>
      </c>
      <c r="AE47" s="100">
        <f>AI46</f>
        <v>3</v>
      </c>
      <c r="AF47" s="169" t="s">
        <v>17</v>
      </c>
      <c r="AG47" s="160"/>
      <c r="AH47" s="161"/>
      <c r="AI47" s="162"/>
      <c r="AJ47" s="163"/>
      <c r="AK47" s="164"/>
      <c r="AL47" s="165"/>
      <c r="AM47" s="162"/>
      <c r="AN47" s="162"/>
      <c r="AO47" s="165"/>
      <c r="AS47" s="8"/>
      <c r="AT47" s="8"/>
      <c r="AU47" s="8"/>
      <c r="AV47" s="8"/>
      <c r="AW47" s="8"/>
      <c r="AX47" s="8"/>
      <c r="AY47" s="8"/>
      <c r="AZ47" s="8"/>
      <c r="BA47" s="8"/>
      <c r="BB47" s="8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</row>
    <row r="48" spans="1:96" ht="13.05" customHeight="1" x14ac:dyDescent="0.15">
      <c r="C48" s="85" t="s">
        <v>68</v>
      </c>
      <c r="D48" s="89" t="s">
        <v>67</v>
      </c>
      <c r="E48" s="218">
        <f>IF(K45="","",K45)</f>
        <v>15</v>
      </c>
      <c r="F48" s="206" t="str">
        <f t="shared" ref="F48:F62" si="4">IF(E48="","","-")</f>
        <v>-</v>
      </c>
      <c r="G48" s="219">
        <f>IF(I45="","",I45)</f>
        <v>12</v>
      </c>
      <c r="H48" s="355" t="str">
        <f>IF(L45="","",IF(L45="○","×",IF(L45="×","○")))</f>
        <v>○</v>
      </c>
      <c r="I48" s="358"/>
      <c r="J48" s="359"/>
      <c r="K48" s="359"/>
      <c r="L48" s="360"/>
      <c r="M48" s="205">
        <v>5</v>
      </c>
      <c r="N48" s="206" t="str">
        <f t="shared" si="0"/>
        <v>-</v>
      </c>
      <c r="O48" s="207">
        <v>15</v>
      </c>
      <c r="P48" s="369" t="str">
        <f>IF(M48&lt;&gt;"",IF(M48&gt;O48,IF(M49&gt;O49,"○",IF(M50&gt;O50,"○","×")),IF(M49&gt;O49,IF(M50&gt;O50,"○","×"),"×")),"")</f>
        <v>×</v>
      </c>
      <c r="Q48" s="222">
        <v>15</v>
      </c>
      <c r="R48" s="223" t="str">
        <f t="shared" si="1"/>
        <v>-</v>
      </c>
      <c r="S48" s="224">
        <v>10</v>
      </c>
      <c r="T48" s="369" t="str">
        <f>IF(Q48&lt;&gt;"",IF(Q48&gt;S48,IF(Q49&gt;S49,"○",IF(Q50&gt;S50,"○","×")),IF(Q49&gt;S49,IF(Q50&gt;S50,"○","×"),"×")),"")</f>
        <v>○</v>
      </c>
      <c r="U48" s="222">
        <v>15</v>
      </c>
      <c r="V48" s="223" t="str">
        <f t="shared" si="2"/>
        <v>-</v>
      </c>
      <c r="W48" s="224">
        <v>13</v>
      </c>
      <c r="X48" s="376" t="str">
        <f>IF(U48&lt;&gt;"",IF(U48&gt;W48,IF(U49&gt;W49,"○",IF(U50&gt;W50,"○","×")),IF(U49&gt;W49,IF(U50&gt;W50,"○","×"),"×")),"")</f>
        <v>○</v>
      </c>
      <c r="Y48" s="222">
        <v>8</v>
      </c>
      <c r="Z48" s="223" t="str">
        <f t="shared" si="3"/>
        <v>-</v>
      </c>
      <c r="AA48" s="224">
        <v>15</v>
      </c>
      <c r="AB48" s="376" t="str">
        <f>IF(Y48&lt;&gt;"",IF(Y48&gt;AA48,IF(Y49&gt;AA49,"○",IF(Y50&gt;AA50,"○","×")),IF(Y49&gt;AA49,IF(Y50&gt;AA50,"○","×"),"×")),"")</f>
        <v>×</v>
      </c>
      <c r="AC48" s="436" t="s">
        <v>300</v>
      </c>
      <c r="AD48" s="437"/>
      <c r="AE48" s="437"/>
      <c r="AF48" s="438"/>
      <c r="AG48" s="160"/>
      <c r="AH48" s="170"/>
      <c r="AI48" s="171"/>
      <c r="AJ48" s="172"/>
      <c r="AK48" s="173"/>
      <c r="AL48" s="174"/>
      <c r="AM48" s="171"/>
      <c r="AN48" s="171"/>
      <c r="AO48" s="174"/>
      <c r="AS48" s="8"/>
      <c r="AT48" s="8"/>
      <c r="AU48" s="8"/>
      <c r="AV48" s="8"/>
      <c r="AW48" s="8"/>
      <c r="AX48" s="8"/>
      <c r="AY48" s="8"/>
      <c r="AZ48" s="8"/>
      <c r="BA48" s="8"/>
      <c r="BB48" s="8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</row>
    <row r="49" spans="1:94" ht="13.05" customHeight="1" x14ac:dyDescent="0.2">
      <c r="C49" s="85" t="s">
        <v>69</v>
      </c>
      <c r="D49" s="90" t="s">
        <v>67</v>
      </c>
      <c r="E49" s="218">
        <f>IF(K46="","",K46)</f>
        <v>8</v>
      </c>
      <c r="F49" s="206" t="str">
        <f t="shared" si="4"/>
        <v>-</v>
      </c>
      <c r="G49" s="219">
        <f>IF(I46="","",I46)</f>
        <v>15</v>
      </c>
      <c r="H49" s="356" t="str">
        <f>IF(J46="","",J46)</f>
        <v>-</v>
      </c>
      <c r="I49" s="361"/>
      <c r="J49" s="323"/>
      <c r="K49" s="323"/>
      <c r="L49" s="324"/>
      <c r="M49" s="205">
        <v>15</v>
      </c>
      <c r="N49" s="206" t="str">
        <f t="shared" si="0"/>
        <v>-</v>
      </c>
      <c r="O49" s="207">
        <v>13</v>
      </c>
      <c r="P49" s="370"/>
      <c r="Q49" s="205">
        <v>15</v>
      </c>
      <c r="R49" s="206" t="str">
        <f t="shared" si="1"/>
        <v>-</v>
      </c>
      <c r="S49" s="207">
        <v>12</v>
      </c>
      <c r="T49" s="370"/>
      <c r="U49" s="205">
        <v>15</v>
      </c>
      <c r="V49" s="206" t="str">
        <f t="shared" si="2"/>
        <v>-</v>
      </c>
      <c r="W49" s="207">
        <v>13</v>
      </c>
      <c r="X49" s="375"/>
      <c r="Y49" s="205">
        <v>4</v>
      </c>
      <c r="Z49" s="206" t="str">
        <f t="shared" si="3"/>
        <v>-</v>
      </c>
      <c r="AA49" s="207">
        <v>15</v>
      </c>
      <c r="AB49" s="375"/>
      <c r="AC49" s="400"/>
      <c r="AD49" s="401"/>
      <c r="AE49" s="401"/>
      <c r="AF49" s="402"/>
      <c r="AG49" s="166"/>
      <c r="AH49" s="161">
        <f>COUNTIF(E48:AB50,"○")</f>
        <v>3</v>
      </c>
      <c r="AI49" s="162">
        <f>COUNTIF(E48:AB50,"×")</f>
        <v>2</v>
      </c>
      <c r="AJ49" s="163">
        <f>(IF((E48&gt;G48),1,0))+(IF((E49&gt;G49),1,0))+(IF((E50&gt;G50),1,0))+(IF((I48&gt;K48),1,0))+(IF((I49&gt;K49),1,0))+(IF((I50&gt;K50),1,0))+(IF((M48&gt;O48),1,0))+(IF((M49&gt;O49),1,0))+(IF((M50&gt;O50),1,0))+(IF((Q48&gt;S48),1,0))+(IF((Q49&gt;S49),1,0))+(IF((Q50&gt;S50),1,0))+(IF((U48&gt;W48),1,0))+(IF((U49&gt;W49),1,0))+(IF((U50&gt;W50),1,0))+(IF((Y48&gt;AA48),1,0))+(IF((Y49&gt;AA49),1,0))+(IF((Y50&gt;AA50),1,0))</f>
        <v>7</v>
      </c>
      <c r="AK49" s="164">
        <f>(IF((E48&lt;G48),1,0))+(IF((E49&lt;G49),1,0))+(IF((E50&lt;G50),1,0))+(IF((I48&lt;K48),1,0))+(IF((I49&lt;K49),1,0))+(IF((I50&lt;K50),1,0))+(IF((M48&lt;O48),1,0))+(IF((M49&lt;O49),1,0))+(IF((M50&lt;O50),1,0))+(IF((Q48&lt;S48),1,0))+(IF((Q49&lt;S49),1,0))+(IF((Q50&lt;S50),1,0))+(IF((U48&lt;W48),1,0))+(IF((U49&lt;W49),1,0))+(IF((U50&lt;W50),1,0))+(IF((Y48&lt;AA48),1,0))+(IF((Y49&lt;AA49),1,0))+(IF((Y50&lt;AA50),1,0))</f>
        <v>5</v>
      </c>
      <c r="AL49" s="167">
        <f>AJ49-AK49</f>
        <v>2</v>
      </c>
      <c r="AM49" s="162">
        <f>SUM(E48:E50,I48:I50,M48:M50,Q48:Q50,U48:U50,Y48:Y50)</f>
        <v>136</v>
      </c>
      <c r="AN49" s="162">
        <f>SUM(G48:G50,K48:K50,O48:O50,S48:S50,W48:W50,AA48:AA50)</f>
        <v>157</v>
      </c>
      <c r="AO49" s="165">
        <f>AM49-AN49</f>
        <v>-21</v>
      </c>
      <c r="AS49" s="279" t="s">
        <v>32</v>
      </c>
      <c r="AT49" s="121"/>
      <c r="AU49" s="122"/>
      <c r="AV49" s="122"/>
      <c r="AW49" s="122"/>
      <c r="AX49" s="122"/>
      <c r="AY49" s="122"/>
      <c r="AZ49" s="122"/>
      <c r="BA49" s="122"/>
      <c r="BB49" s="175"/>
      <c r="BC49" s="175"/>
      <c r="BD49" s="175"/>
      <c r="BE49" s="175"/>
      <c r="BF49" s="175"/>
      <c r="BG49" s="175"/>
      <c r="BH49" s="17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</row>
    <row r="50" spans="1:94" ht="13.05" customHeight="1" x14ac:dyDescent="0.15">
      <c r="C50" s="87"/>
      <c r="D50" s="91"/>
      <c r="E50" s="227">
        <f>IF(K47="","",K47)</f>
        <v>15</v>
      </c>
      <c r="F50" s="206" t="str">
        <f t="shared" si="4"/>
        <v>-</v>
      </c>
      <c r="G50" s="228">
        <f>IF(I47="","",I47)</f>
        <v>9</v>
      </c>
      <c r="H50" s="357" t="str">
        <f>IF(J47="","",J47)</f>
        <v>-</v>
      </c>
      <c r="I50" s="362"/>
      <c r="J50" s="326"/>
      <c r="K50" s="326"/>
      <c r="L50" s="327"/>
      <c r="M50" s="215">
        <v>6</v>
      </c>
      <c r="N50" s="206" t="str">
        <f t="shared" si="0"/>
        <v>-</v>
      </c>
      <c r="O50" s="216">
        <v>15</v>
      </c>
      <c r="P50" s="371"/>
      <c r="Q50" s="215"/>
      <c r="R50" s="217" t="str">
        <f t="shared" si="1"/>
        <v/>
      </c>
      <c r="S50" s="216"/>
      <c r="T50" s="371"/>
      <c r="U50" s="215"/>
      <c r="V50" s="217" t="str">
        <f t="shared" si="2"/>
        <v/>
      </c>
      <c r="W50" s="216"/>
      <c r="X50" s="375"/>
      <c r="Y50" s="215"/>
      <c r="Z50" s="217" t="str">
        <f t="shared" si="3"/>
        <v/>
      </c>
      <c r="AA50" s="216"/>
      <c r="AB50" s="375"/>
      <c r="AC50" s="168">
        <f>AH49</f>
        <v>3</v>
      </c>
      <c r="AD50" s="100" t="s">
        <v>20</v>
      </c>
      <c r="AE50" s="100">
        <f>AI49</f>
        <v>2</v>
      </c>
      <c r="AF50" s="169" t="s">
        <v>17</v>
      </c>
      <c r="AG50" s="160"/>
      <c r="AH50" s="176"/>
      <c r="AI50" s="177"/>
      <c r="AJ50" s="178"/>
      <c r="AK50" s="179"/>
      <c r="AL50" s="180"/>
      <c r="AM50" s="177"/>
      <c r="AN50" s="177"/>
      <c r="AO50" s="180"/>
      <c r="AS50" s="478" t="str">
        <f>C60</f>
        <v>小村肇</v>
      </c>
      <c r="AT50" s="479"/>
      <c r="AU50" s="479"/>
      <c r="AV50" s="479"/>
      <c r="AW50" s="479"/>
      <c r="AX50" s="479"/>
      <c r="AY50" s="479"/>
      <c r="AZ50" s="479"/>
      <c r="BA50" s="479" t="str">
        <f>D60</f>
        <v>愛大ＯＢ</v>
      </c>
      <c r="BB50" s="479"/>
      <c r="BC50" s="479"/>
      <c r="BD50" s="479"/>
      <c r="BE50" s="479"/>
      <c r="BF50" s="479"/>
      <c r="BG50" s="479"/>
      <c r="BH50" s="480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</row>
    <row r="51" spans="1:94" ht="13.05" customHeight="1" x14ac:dyDescent="0.15">
      <c r="C51" s="92" t="s">
        <v>72</v>
      </c>
      <c r="D51" s="90" t="s">
        <v>10</v>
      </c>
      <c r="E51" s="218">
        <f>IF(O45="","",O45)</f>
        <v>15</v>
      </c>
      <c r="F51" s="223" t="str">
        <f t="shared" si="4"/>
        <v>-</v>
      </c>
      <c r="G51" s="219">
        <f>IF(M45="","",M45)</f>
        <v>11</v>
      </c>
      <c r="H51" s="355" t="str">
        <f>IF(P45="","",IF(P45="○","×",IF(P45="×","○")))</f>
        <v>○</v>
      </c>
      <c r="I51" s="230">
        <f>IF(O48="","",O48)</f>
        <v>15</v>
      </c>
      <c r="J51" s="206" t="str">
        <f t="shared" ref="J51:J62" si="5">IF(I51="","","-")</f>
        <v>-</v>
      </c>
      <c r="K51" s="219">
        <f>IF(M48="","",M48)</f>
        <v>5</v>
      </c>
      <c r="L51" s="355" t="str">
        <f>IF(P48="","",IF(P48="○","×",IF(P48="×","○")))</f>
        <v>○</v>
      </c>
      <c r="M51" s="358"/>
      <c r="N51" s="359"/>
      <c r="O51" s="359"/>
      <c r="P51" s="360"/>
      <c r="Q51" s="205">
        <v>15</v>
      </c>
      <c r="R51" s="206" t="str">
        <f t="shared" si="1"/>
        <v>-</v>
      </c>
      <c r="S51" s="207">
        <v>12</v>
      </c>
      <c r="T51" s="370" t="str">
        <f>IF(Q51&lt;&gt;"",IF(Q51&gt;S51,IF(Q52&gt;S52,"○",IF(Q53&gt;S53,"○","×")),IF(Q52&gt;S52,IF(Q53&gt;S53,"○","×"),"×")),"")</f>
        <v>○</v>
      </c>
      <c r="U51" s="205">
        <v>15</v>
      </c>
      <c r="V51" s="206" t="str">
        <f t="shared" si="2"/>
        <v>-</v>
      </c>
      <c r="W51" s="207">
        <v>10</v>
      </c>
      <c r="X51" s="376" t="str">
        <f>IF(U51&lt;&gt;"",IF(U51&gt;W51,IF(U52&gt;W52,"○",IF(U53&gt;W53,"○","×")),IF(U52&gt;W52,IF(U53&gt;W53,"○","×"),"×")),"")</f>
        <v>○</v>
      </c>
      <c r="Y51" s="205">
        <v>7</v>
      </c>
      <c r="Z51" s="206" t="str">
        <f t="shared" si="3"/>
        <v>-</v>
      </c>
      <c r="AA51" s="207">
        <v>15</v>
      </c>
      <c r="AB51" s="376" t="str">
        <f>IF(Y51&lt;&gt;"",IF(Y51&gt;AA51,IF(Y52&gt;AA52,"○",IF(Y53&gt;AA53,"○","×")),IF(Y52&gt;AA52,IF(Y53&gt;AA53,"○","×"),"×")),"")</f>
        <v>×</v>
      </c>
      <c r="AC51" s="436" t="s">
        <v>284</v>
      </c>
      <c r="AD51" s="437"/>
      <c r="AE51" s="437"/>
      <c r="AF51" s="438"/>
      <c r="AG51" s="160"/>
      <c r="AH51" s="161"/>
      <c r="AI51" s="162"/>
      <c r="AJ51" s="163"/>
      <c r="AK51" s="164"/>
      <c r="AL51" s="165"/>
      <c r="AM51" s="162"/>
      <c r="AN51" s="162"/>
      <c r="AO51" s="165"/>
      <c r="AS51" s="497" t="str">
        <f>C61</f>
        <v>鈴木慎也</v>
      </c>
      <c r="AT51" s="495"/>
      <c r="AU51" s="495"/>
      <c r="AV51" s="495"/>
      <c r="AW51" s="495"/>
      <c r="AX51" s="495"/>
      <c r="AY51" s="495"/>
      <c r="AZ51" s="495"/>
      <c r="BA51" s="495" t="str">
        <f>D61</f>
        <v>TEAMBLOWIN</v>
      </c>
      <c r="BB51" s="495"/>
      <c r="BC51" s="495"/>
      <c r="BD51" s="495"/>
      <c r="BE51" s="495"/>
      <c r="BF51" s="495"/>
      <c r="BG51" s="495"/>
      <c r="BH51" s="496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</row>
    <row r="52" spans="1:94" ht="13.05" customHeight="1" x14ac:dyDescent="0.15">
      <c r="C52" s="92" t="s">
        <v>203</v>
      </c>
      <c r="D52" s="90" t="s">
        <v>10</v>
      </c>
      <c r="E52" s="218">
        <f>IF(O46="","",O46)</f>
        <v>12</v>
      </c>
      <c r="F52" s="206" t="str">
        <f t="shared" si="4"/>
        <v>-</v>
      </c>
      <c r="G52" s="219">
        <f>IF(M46="","",M46)</f>
        <v>15</v>
      </c>
      <c r="H52" s="356" t="str">
        <f>IF(J49="","",J49)</f>
        <v/>
      </c>
      <c r="I52" s="230">
        <f>IF(O49="","",O49)</f>
        <v>13</v>
      </c>
      <c r="J52" s="206" t="str">
        <f t="shared" si="5"/>
        <v>-</v>
      </c>
      <c r="K52" s="219">
        <f>IF(M49="","",M49)</f>
        <v>15</v>
      </c>
      <c r="L52" s="356" t="str">
        <f>IF(N49="","",N49)</f>
        <v>-</v>
      </c>
      <c r="M52" s="361"/>
      <c r="N52" s="323"/>
      <c r="O52" s="323"/>
      <c r="P52" s="324"/>
      <c r="Q52" s="205">
        <v>15</v>
      </c>
      <c r="R52" s="206" t="str">
        <f t="shared" si="1"/>
        <v>-</v>
      </c>
      <c r="S52" s="207">
        <v>4</v>
      </c>
      <c r="T52" s="370"/>
      <c r="U52" s="205">
        <v>15</v>
      </c>
      <c r="V52" s="206" t="str">
        <f t="shared" si="2"/>
        <v>-</v>
      </c>
      <c r="W52" s="207">
        <v>4</v>
      </c>
      <c r="X52" s="375"/>
      <c r="Y52" s="205">
        <v>16</v>
      </c>
      <c r="Z52" s="206" t="str">
        <f t="shared" si="3"/>
        <v>-</v>
      </c>
      <c r="AA52" s="207">
        <v>18</v>
      </c>
      <c r="AB52" s="375"/>
      <c r="AC52" s="400"/>
      <c r="AD52" s="401"/>
      <c r="AE52" s="401"/>
      <c r="AF52" s="402"/>
      <c r="AG52" s="166"/>
      <c r="AH52" s="161">
        <f>COUNTIF(E51:AB53,"○")</f>
        <v>4</v>
      </c>
      <c r="AI52" s="162">
        <f>COUNTIF(E51:AB53,"×")</f>
        <v>1</v>
      </c>
      <c r="AJ52" s="163">
        <f>(IF((E51&gt;G51),1,0))+(IF((E52&gt;G52),1,0))+(IF((E53&gt;G53),1,0))+(IF((I51&gt;K51),1,0))+(IF((I52&gt;K52),1,0))+(IF((I53&gt;K53),1,0))+(IF((M51&gt;O51),1,0))+(IF((M52&gt;O52),1,0))+(IF((M53&gt;O53),1,0))+(IF((Q51&gt;S51),1,0))+(IF((Q52&gt;S52),1,0))+(IF((Q53&gt;S53),1,0))+(IF((U51&gt;W51),1,0))+(IF((U52&gt;W52),1,0))+(IF((U53&gt;W53),1,0))+(IF((Y51&gt;AA51),1,0))+(IF((Y52&gt;AA52),1,0))+(IF((Y53&gt;AA53),1,0))</f>
        <v>8</v>
      </c>
      <c r="AK52" s="164">
        <f>(IF((E51&lt;G51),1,0))+(IF((E52&lt;G52),1,0))+(IF((E53&lt;G53),1,0))+(IF((I51&lt;K51),1,0))+(IF((I52&lt;K52),1,0))+(IF((I53&lt;K53),1,0))+(IF((M51&lt;O51),1,0))+(IF((M52&lt;O52),1,0))+(IF((M53&lt;O53),1,0))+(IF((Q51&lt;S51),1,0))+(IF((Q52&lt;S52),1,0))+(IF((Q53&lt;S53),1,0))+(IF((U51&lt;W51),1,0))+(IF((U52&lt;W52),1,0))+(IF((U53&lt;W53),1,0))+(IF((Y51&lt;AA51),1,0))+(IF((Y52&lt;AA52),1,0))+(IF((Y53&lt;AA53),1,0))</f>
        <v>4</v>
      </c>
      <c r="AL52" s="167">
        <f>AJ52-AK52</f>
        <v>4</v>
      </c>
      <c r="AM52" s="162">
        <f>SUM(E51:E53,I51:I53,M51:M53,Q51:Q53,U51:U53,Y51:Y53)</f>
        <v>168</v>
      </c>
      <c r="AN52" s="162">
        <f>SUM(G51:G53,K51:K53,O51:O53,S51:S53,W51:W53,AA51:AA53)</f>
        <v>127</v>
      </c>
      <c r="AO52" s="165">
        <f>AM52-AN52</f>
        <v>41</v>
      </c>
      <c r="AS52" s="121"/>
      <c r="AT52" s="121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</row>
    <row r="53" spans="1:94" ht="13.05" customHeight="1" x14ac:dyDescent="0.2">
      <c r="C53" s="87"/>
      <c r="D53" s="91"/>
      <c r="E53" s="218">
        <f>IF(O47="","",O47)</f>
        <v>15</v>
      </c>
      <c r="F53" s="206" t="str">
        <f t="shared" si="4"/>
        <v>-</v>
      </c>
      <c r="G53" s="219">
        <f>IF(M47="","",M47)</f>
        <v>12</v>
      </c>
      <c r="H53" s="356" t="str">
        <f>IF(J50="","",J50)</f>
        <v/>
      </c>
      <c r="I53" s="230">
        <f>IF(O50="","",O50)</f>
        <v>15</v>
      </c>
      <c r="J53" s="206" t="str">
        <f t="shared" si="5"/>
        <v>-</v>
      </c>
      <c r="K53" s="219">
        <f>IF(M50="","",M50)</f>
        <v>6</v>
      </c>
      <c r="L53" s="356" t="str">
        <f>IF(N50="","",N50)</f>
        <v>-</v>
      </c>
      <c r="M53" s="361"/>
      <c r="N53" s="323"/>
      <c r="O53" s="323"/>
      <c r="P53" s="324"/>
      <c r="Q53" s="205"/>
      <c r="R53" s="206" t="str">
        <f t="shared" si="1"/>
        <v/>
      </c>
      <c r="S53" s="207"/>
      <c r="T53" s="371"/>
      <c r="U53" s="205"/>
      <c r="V53" s="206" t="str">
        <f t="shared" si="2"/>
        <v/>
      </c>
      <c r="W53" s="207"/>
      <c r="X53" s="377"/>
      <c r="Y53" s="205"/>
      <c r="Z53" s="206" t="str">
        <f t="shared" si="3"/>
        <v/>
      </c>
      <c r="AA53" s="207"/>
      <c r="AB53" s="377"/>
      <c r="AC53" s="181">
        <f>AH52</f>
        <v>4</v>
      </c>
      <c r="AD53" s="182" t="s">
        <v>20</v>
      </c>
      <c r="AE53" s="182">
        <f>AI52</f>
        <v>1</v>
      </c>
      <c r="AF53" s="183" t="s">
        <v>17</v>
      </c>
      <c r="AG53" s="160"/>
      <c r="AH53" s="161"/>
      <c r="AI53" s="162"/>
      <c r="AJ53" s="163"/>
      <c r="AK53" s="164"/>
      <c r="AL53" s="165"/>
      <c r="AM53" s="162"/>
      <c r="AN53" s="162"/>
      <c r="AO53" s="165"/>
      <c r="AS53" s="123" t="s">
        <v>31</v>
      </c>
      <c r="AT53" s="123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</row>
    <row r="54" spans="1:94" ht="13.05" customHeight="1" x14ac:dyDescent="0.15">
      <c r="C54" s="85" t="s">
        <v>78</v>
      </c>
      <c r="D54" s="86" t="s">
        <v>77</v>
      </c>
      <c r="E54" s="231">
        <f>IF(S45="","",S45)</f>
        <v>15</v>
      </c>
      <c r="F54" s="223" t="str">
        <f t="shared" si="4"/>
        <v>-</v>
      </c>
      <c r="G54" s="232">
        <f>IF(Q45="","",Q45)</f>
        <v>12</v>
      </c>
      <c r="H54" s="363" t="str">
        <f>IF(T45="","",IF(T45="○","×",IF(T45="×","○")))</f>
        <v>×</v>
      </c>
      <c r="I54" s="233">
        <f>IF(S48="","",S48)</f>
        <v>10</v>
      </c>
      <c r="J54" s="223" t="str">
        <f t="shared" si="5"/>
        <v>-</v>
      </c>
      <c r="K54" s="232">
        <f>IF(Q48="","",Q48)</f>
        <v>15</v>
      </c>
      <c r="L54" s="355" t="str">
        <f>IF(T48="","",IF(T48="○","×",IF(T48="×","○")))</f>
        <v>×</v>
      </c>
      <c r="M54" s="232">
        <f>IF(S51="","",S51)</f>
        <v>12</v>
      </c>
      <c r="N54" s="223" t="str">
        <f t="shared" ref="N54:N62" si="6">IF(M54="","","-")</f>
        <v>-</v>
      </c>
      <c r="O54" s="232">
        <f>IF(Q51="","",Q51)</f>
        <v>15</v>
      </c>
      <c r="P54" s="355" t="str">
        <f>IF(T51="","",IF(T51="○","×",IF(T51="×","○")))</f>
        <v>×</v>
      </c>
      <c r="Q54" s="358"/>
      <c r="R54" s="359"/>
      <c r="S54" s="359"/>
      <c r="T54" s="360"/>
      <c r="U54" s="222">
        <v>15</v>
      </c>
      <c r="V54" s="223" t="str">
        <f t="shared" si="2"/>
        <v>-</v>
      </c>
      <c r="W54" s="224">
        <v>9</v>
      </c>
      <c r="X54" s="375" t="str">
        <f>IF(U54&lt;&gt;"",IF(U54&gt;W54,IF(U55&gt;W55,"○",IF(U56&gt;W56,"○","×")),IF(U55&gt;W55,IF(U56&gt;W56,"○","×"),"×")),"")</f>
        <v>○</v>
      </c>
      <c r="Y54" s="222">
        <v>5</v>
      </c>
      <c r="Z54" s="223" t="str">
        <f t="shared" si="3"/>
        <v>-</v>
      </c>
      <c r="AA54" s="224">
        <v>15</v>
      </c>
      <c r="AB54" s="375" t="str">
        <f>IF(Y54&lt;&gt;"",IF(Y54&gt;AA54,IF(Y55&gt;AA55,"○",IF(Y56&gt;AA56,"○","×")),IF(Y55&gt;AA55,IF(Y56&gt;AA56,"○","×"),"×")),"")</f>
        <v>×</v>
      </c>
      <c r="AC54" s="436" t="s">
        <v>299</v>
      </c>
      <c r="AD54" s="437"/>
      <c r="AE54" s="437"/>
      <c r="AF54" s="438"/>
      <c r="AG54" s="184"/>
      <c r="AH54" s="170"/>
      <c r="AI54" s="171"/>
      <c r="AJ54" s="172"/>
      <c r="AK54" s="173"/>
      <c r="AL54" s="174"/>
      <c r="AM54" s="171"/>
      <c r="AN54" s="171"/>
      <c r="AO54" s="174"/>
      <c r="AP54" s="8"/>
      <c r="AQ54" s="8"/>
      <c r="AR54" s="8"/>
      <c r="AS54" s="478" t="str">
        <f>C51</f>
        <v>尾崎　慎</v>
      </c>
      <c r="AT54" s="479"/>
      <c r="AU54" s="479"/>
      <c r="AV54" s="479"/>
      <c r="AW54" s="479"/>
      <c r="AX54" s="479"/>
      <c r="AY54" s="479"/>
      <c r="AZ54" s="479"/>
      <c r="BA54" s="479" t="str">
        <f>D51</f>
        <v>TEAMBLOWIN</v>
      </c>
      <c r="BB54" s="479"/>
      <c r="BC54" s="479"/>
      <c r="BD54" s="479"/>
      <c r="BE54" s="479"/>
      <c r="BF54" s="479"/>
      <c r="BG54" s="479"/>
      <c r="BH54" s="480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</row>
    <row r="55" spans="1:94" ht="13.05" customHeight="1" x14ac:dyDescent="0.15">
      <c r="C55" s="85" t="s">
        <v>79</v>
      </c>
      <c r="D55" s="86" t="s">
        <v>77</v>
      </c>
      <c r="E55" s="218">
        <f>IF(S46="","",S46)</f>
        <v>12</v>
      </c>
      <c r="F55" s="206" t="str">
        <f t="shared" si="4"/>
        <v>-</v>
      </c>
      <c r="G55" s="219">
        <f>IF(Q46="","",Q46)</f>
        <v>15</v>
      </c>
      <c r="H55" s="364" t="str">
        <f>IF(J52="","",J52)</f>
        <v>-</v>
      </c>
      <c r="I55" s="230">
        <f>IF(S49="","",S49)</f>
        <v>12</v>
      </c>
      <c r="J55" s="206" t="str">
        <f t="shared" si="5"/>
        <v>-</v>
      </c>
      <c r="K55" s="219">
        <f>IF(Q49="","",Q49)</f>
        <v>15</v>
      </c>
      <c r="L55" s="356" t="str">
        <f>IF(N52="","",N52)</f>
        <v/>
      </c>
      <c r="M55" s="219">
        <f>IF(S52="","",S52)</f>
        <v>4</v>
      </c>
      <c r="N55" s="206" t="str">
        <f t="shared" si="6"/>
        <v>-</v>
      </c>
      <c r="O55" s="219">
        <f>IF(Q52="","",Q52)</f>
        <v>15</v>
      </c>
      <c r="P55" s="356" t="str">
        <f>IF(R52="","",R52)</f>
        <v>-</v>
      </c>
      <c r="Q55" s="361"/>
      <c r="R55" s="323"/>
      <c r="S55" s="323"/>
      <c r="T55" s="324"/>
      <c r="U55" s="205">
        <v>16</v>
      </c>
      <c r="V55" s="206" t="str">
        <f t="shared" si="2"/>
        <v>-</v>
      </c>
      <c r="W55" s="207">
        <v>14</v>
      </c>
      <c r="X55" s="375"/>
      <c r="Y55" s="205">
        <v>6</v>
      </c>
      <c r="Z55" s="206" t="str">
        <f t="shared" si="3"/>
        <v>-</v>
      </c>
      <c r="AA55" s="207">
        <v>15</v>
      </c>
      <c r="AB55" s="375"/>
      <c r="AC55" s="400"/>
      <c r="AD55" s="401"/>
      <c r="AE55" s="401"/>
      <c r="AF55" s="402"/>
      <c r="AG55" s="184"/>
      <c r="AH55" s="161">
        <f>COUNTIF(E54:AB56,"○")</f>
        <v>1</v>
      </c>
      <c r="AI55" s="162">
        <f>COUNTIF(E54:AB56,"×")</f>
        <v>4</v>
      </c>
      <c r="AJ55" s="163">
        <f>(IF((E54&gt;G54),1,0))+(IF((E55&gt;G55),1,0))+(IF((E56&gt;G56),1,0))+(IF((I54&gt;K54),1,0))+(IF((I55&gt;K55),1,0))+(IF((I56&gt;K56),1,0))+(IF((M54&gt;O54),1,0))+(IF((M55&gt;O55),1,0))+(IF((M56&gt;O56),1,0))+(IF((Q54&gt;S54),1,0))+(IF((Q55&gt;S55),1,0))+(IF((Q56&gt;S56),1,0))+(IF((U54&gt;W54),1,0))+(IF((U55&gt;W55),1,0))+(IF((U56&gt;W56),1,0))+(IF((Y54&gt;AA54),1,0))+(IF((Y55&gt;AA55),1,0))+(IF((Y56&gt;AA56),1,0))</f>
        <v>3</v>
      </c>
      <c r="AK55" s="164">
        <f>(IF((E54&lt;G54),1,0))+(IF((E55&lt;G55),1,0))+(IF((E56&lt;G56),1,0))+(IF((I54&lt;K54),1,0))+(IF((I55&lt;K55),1,0))+(IF((I56&lt;K56),1,0))+(IF((M54&lt;O54),1,0))+(IF((M55&lt;O55),1,0))+(IF((M56&lt;O56),1,0))+(IF((Q54&lt;S54),1,0))+(IF((Q55&lt;S55),1,0))+(IF((Q56&lt;S56),1,0))+(IF((U54&lt;W54),1,0))+(IF((U55&lt;W55),1,0))+(IF((U56&lt;W56),1,0))+(IF((Y54&lt;AA54),1,0))+(IF((Y55&lt;AA55),1,0))+(IF((Y56&lt;AA56),1,0))</f>
        <v>8</v>
      </c>
      <c r="AL55" s="167">
        <f>AJ55-AK55</f>
        <v>-5</v>
      </c>
      <c r="AM55" s="162">
        <f>SUM(E54:E56,I54:I56,M54:M56,Q54:Q56,U54:U56,Y54:Y56)</f>
        <v>115</v>
      </c>
      <c r="AN55" s="162">
        <f>SUM(G54:G56,K54:K56,O54:O56,S54:S56,W54:W56,AA54:AA56)</f>
        <v>155</v>
      </c>
      <c r="AO55" s="165">
        <f>AM55-AN55</f>
        <v>-40</v>
      </c>
      <c r="AS55" s="497" t="str">
        <f>C52</f>
        <v>内田大登</v>
      </c>
      <c r="AT55" s="495"/>
      <c r="AU55" s="495"/>
      <c r="AV55" s="495"/>
      <c r="AW55" s="495"/>
      <c r="AX55" s="495"/>
      <c r="AY55" s="495"/>
      <c r="AZ55" s="495"/>
      <c r="BA55" s="495" t="str">
        <f>D52</f>
        <v>TEAMBLOWIN</v>
      </c>
      <c r="BB55" s="495"/>
      <c r="BC55" s="495"/>
      <c r="BD55" s="495"/>
      <c r="BE55" s="495"/>
      <c r="BF55" s="495"/>
      <c r="BG55" s="495"/>
      <c r="BH55" s="496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</row>
    <row r="56" spans="1:94" ht="13.05" customHeight="1" x14ac:dyDescent="0.15">
      <c r="C56" s="92"/>
      <c r="D56" s="88"/>
      <c r="E56" s="218">
        <f>IF(S47="","",S47)</f>
        <v>8</v>
      </c>
      <c r="F56" s="206" t="str">
        <f t="shared" si="4"/>
        <v>-</v>
      </c>
      <c r="G56" s="219">
        <f>IF(Q47="","",Q47)</f>
        <v>15</v>
      </c>
      <c r="H56" s="364" t="str">
        <f>IF(J53="","",J53)</f>
        <v>-</v>
      </c>
      <c r="I56" s="230" t="str">
        <f>IF(S50="","",S50)</f>
        <v/>
      </c>
      <c r="J56" s="206" t="str">
        <f t="shared" si="5"/>
        <v/>
      </c>
      <c r="K56" s="219" t="str">
        <f>IF(Q50="","",Q50)</f>
        <v/>
      </c>
      <c r="L56" s="356" t="str">
        <f>IF(N53="","",N53)</f>
        <v/>
      </c>
      <c r="M56" s="219" t="str">
        <f>IF(S53="","",S53)</f>
        <v/>
      </c>
      <c r="N56" s="206" t="str">
        <f t="shared" si="6"/>
        <v/>
      </c>
      <c r="O56" s="219" t="str">
        <f>IF(Q53="","",Q53)</f>
        <v/>
      </c>
      <c r="P56" s="356" t="str">
        <f>IF(R53="","",R53)</f>
        <v/>
      </c>
      <c r="Q56" s="361"/>
      <c r="R56" s="323"/>
      <c r="S56" s="323"/>
      <c r="T56" s="324"/>
      <c r="U56" s="205"/>
      <c r="V56" s="206" t="str">
        <f t="shared" si="2"/>
        <v/>
      </c>
      <c r="W56" s="207"/>
      <c r="X56" s="375"/>
      <c r="Y56" s="205"/>
      <c r="Z56" s="206" t="str">
        <f t="shared" si="3"/>
        <v/>
      </c>
      <c r="AA56" s="207"/>
      <c r="AB56" s="375"/>
      <c r="AC56" s="168">
        <f>AH55</f>
        <v>1</v>
      </c>
      <c r="AD56" s="100" t="s">
        <v>20</v>
      </c>
      <c r="AE56" s="100">
        <f>AI55</f>
        <v>4</v>
      </c>
      <c r="AF56" s="169" t="s">
        <v>17</v>
      </c>
      <c r="AG56" s="184"/>
      <c r="AH56" s="176"/>
      <c r="AI56" s="177"/>
      <c r="AJ56" s="178"/>
      <c r="AK56" s="179"/>
      <c r="AL56" s="180"/>
      <c r="AM56" s="177"/>
      <c r="AN56" s="177"/>
      <c r="AO56" s="180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</row>
    <row r="57" spans="1:94" ht="13.05" customHeight="1" x14ac:dyDescent="0.15">
      <c r="C57" s="93" t="s">
        <v>74</v>
      </c>
      <c r="D57" s="94" t="s">
        <v>73</v>
      </c>
      <c r="E57" s="231">
        <f>IF(W45="","",W45)</f>
        <v>12</v>
      </c>
      <c r="F57" s="223" t="str">
        <f t="shared" si="4"/>
        <v>-</v>
      </c>
      <c r="G57" s="232">
        <f>IF(U45="","",U45)</f>
        <v>15</v>
      </c>
      <c r="H57" s="369" t="str">
        <f>IF(X45="","",IF(X45="○","×",IF(X45="×","○")))</f>
        <v>×</v>
      </c>
      <c r="I57" s="233">
        <f>IF(W48="","",W48)</f>
        <v>13</v>
      </c>
      <c r="J57" s="223" t="str">
        <f t="shared" si="5"/>
        <v>-</v>
      </c>
      <c r="K57" s="232">
        <f>IF(U48="","",U48)</f>
        <v>15</v>
      </c>
      <c r="L57" s="369" t="str">
        <f>IF(X48="","",IF(X48="○","×",IF(X48="×","○")))</f>
        <v>×</v>
      </c>
      <c r="M57" s="232">
        <f>IF(W51="","",W51)</f>
        <v>10</v>
      </c>
      <c r="N57" s="223" t="str">
        <f t="shared" si="6"/>
        <v>-</v>
      </c>
      <c r="O57" s="232">
        <f>IF(U51="","",U51)</f>
        <v>15</v>
      </c>
      <c r="P57" s="369" t="str">
        <f>IF(X51="","",IF(X51="○","×",IF(X51="×","○")))</f>
        <v>×</v>
      </c>
      <c r="Q57" s="233">
        <f>IF(W54="","",W54)</f>
        <v>9</v>
      </c>
      <c r="R57" s="232" t="str">
        <f t="shared" ref="R57:R62" si="7">IF(Q57="","","-")</f>
        <v>-</v>
      </c>
      <c r="S57" s="232">
        <f>IF(U54="","",U54)</f>
        <v>15</v>
      </c>
      <c r="T57" s="369" t="str">
        <f>IF(X54="","",IF(X54="○","×",IF(X54="×","○")))</f>
        <v>×</v>
      </c>
      <c r="U57" s="358"/>
      <c r="V57" s="359"/>
      <c r="W57" s="359"/>
      <c r="X57" s="360"/>
      <c r="Y57" s="222">
        <v>13</v>
      </c>
      <c r="Z57" s="223" t="str">
        <f t="shared" si="3"/>
        <v>-</v>
      </c>
      <c r="AA57" s="224">
        <v>15</v>
      </c>
      <c r="AB57" s="372" t="str">
        <f>IF(Y57&lt;&gt;"",IF(Y57&gt;AA57,IF(Y58&gt;AA58,"○",IF(Y59&gt;AA59,"○","×")),IF(Y58&gt;AA58,IF(Y59&gt;AA59,"○","×"),"×")),"")</f>
        <v>×</v>
      </c>
      <c r="AC57" s="436" t="s">
        <v>319</v>
      </c>
      <c r="AD57" s="437"/>
      <c r="AE57" s="437"/>
      <c r="AF57" s="438"/>
      <c r="AG57" s="166"/>
      <c r="AH57" s="161"/>
      <c r="AI57" s="162"/>
      <c r="AJ57" s="163"/>
      <c r="AK57" s="164"/>
      <c r="AL57" s="165"/>
      <c r="AM57" s="162"/>
      <c r="AN57" s="162"/>
      <c r="AO57" s="165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</row>
    <row r="58" spans="1:94" ht="13.05" customHeight="1" x14ac:dyDescent="0.15">
      <c r="C58" s="92" t="s">
        <v>76</v>
      </c>
      <c r="D58" s="88" t="s">
        <v>75</v>
      </c>
      <c r="E58" s="218">
        <f>IF(W46="","",W46)</f>
        <v>9</v>
      </c>
      <c r="F58" s="206" t="str">
        <f t="shared" si="4"/>
        <v>-</v>
      </c>
      <c r="G58" s="219">
        <f>IF(U46="","",U46)</f>
        <v>15</v>
      </c>
      <c r="H58" s="370"/>
      <c r="I58" s="230">
        <f>IF(W49="","",W49)</f>
        <v>13</v>
      </c>
      <c r="J58" s="206" t="str">
        <f t="shared" si="5"/>
        <v>-</v>
      </c>
      <c r="K58" s="219">
        <f>IF(U49="","",U49)</f>
        <v>15</v>
      </c>
      <c r="L58" s="370"/>
      <c r="M58" s="219">
        <f>IF(W52="","",W52)</f>
        <v>4</v>
      </c>
      <c r="N58" s="206" t="str">
        <f t="shared" si="6"/>
        <v>-</v>
      </c>
      <c r="O58" s="219">
        <f>IF(U52="","",U52)</f>
        <v>15</v>
      </c>
      <c r="P58" s="370"/>
      <c r="Q58" s="230">
        <f>IF(W55="","",W55)</f>
        <v>14</v>
      </c>
      <c r="R58" s="219" t="str">
        <f t="shared" si="7"/>
        <v>-</v>
      </c>
      <c r="S58" s="219">
        <f>IF(U55="","",U55)</f>
        <v>16</v>
      </c>
      <c r="T58" s="370"/>
      <c r="U58" s="361"/>
      <c r="V58" s="323"/>
      <c r="W58" s="323"/>
      <c r="X58" s="324"/>
      <c r="Y58" s="205">
        <v>13</v>
      </c>
      <c r="Z58" s="206" t="str">
        <f t="shared" si="3"/>
        <v>-</v>
      </c>
      <c r="AA58" s="207">
        <v>15</v>
      </c>
      <c r="AB58" s="373"/>
      <c r="AC58" s="400"/>
      <c r="AD58" s="401"/>
      <c r="AE58" s="401"/>
      <c r="AF58" s="402"/>
      <c r="AG58" s="166"/>
      <c r="AH58" s="161">
        <f>COUNTIF(E57:AB59,"○")</f>
        <v>0</v>
      </c>
      <c r="AI58" s="162">
        <f>COUNTIF(E57:AB59,"×")</f>
        <v>5</v>
      </c>
      <c r="AJ58" s="163">
        <f>(IF((E57&gt;G57),1,0))+(IF((E58&gt;G58),1,0))+(IF((E59&gt;G59),1,0))+(IF((I57&gt;K57),1,0))+(IF((I58&gt;K58),1,0))+(IF((I59&gt;K59),1,0))+(IF((M57&gt;O57),1,0))+(IF((M58&gt;O58),1,0))+(IF((M59&gt;O59),1,0))+(IF((Q57&gt;S57),1,0))+(IF((Q58&gt;S58),1,0))+(IF((Q59&gt;S59),1,0))+(IF((U57&gt;W57),1,0))+(IF((U58&gt;W58),1,0))+(IF((U59&gt;W59),1,0))+(IF((Y57&gt;AA57),1,0))+(IF((Y58&gt;AA58),1,0))+(IF((Y59&gt;AA59),1,0))</f>
        <v>0</v>
      </c>
      <c r="AK58" s="164">
        <f>(IF((E57&lt;G57),1,0))+(IF((E58&lt;G58),1,0))+(IF((E59&lt;G59),1,0))+(IF((I57&lt;K57),1,0))+(IF((I58&lt;K58),1,0))+(IF((I59&lt;K59),1,0))+(IF((M57&lt;O57),1,0))+(IF((M58&lt;O58),1,0))+(IF((M59&lt;O59),1,0))+(IF((Q57&lt;S57),1,0))+(IF((Q58&lt;S58),1,0))+(IF((Q59&lt;S59),1,0))+(IF((U57&lt;W57),1,0))+(IF((U58&lt;W58),1,0))+(IF((U59&lt;W59),1,0))+(IF((Y57&lt;AA57),1,0))+(IF((Y58&lt;AA58),1,0))+(IF((Y59&lt;AA59),1,0))</f>
        <v>10</v>
      </c>
      <c r="AL58" s="167">
        <f>AJ58-AK58</f>
        <v>-10</v>
      </c>
      <c r="AM58" s="162">
        <f>SUM(E57:E59,I57:I59,M57:M59,Q57:Q59,U57:U59,Y57:Y59)</f>
        <v>110</v>
      </c>
      <c r="AN58" s="162">
        <f>SUM(G57:G59,K57:K59,O57:O59,S57:S59,W57:W59,AA57:AA59)</f>
        <v>151</v>
      </c>
      <c r="AO58" s="165">
        <f>AM58-AN58</f>
        <v>-41</v>
      </c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</row>
    <row r="59" spans="1:94" ht="13.05" customHeight="1" x14ac:dyDescent="0.15">
      <c r="C59" s="92"/>
      <c r="D59" s="88"/>
      <c r="E59" s="218" t="str">
        <f>IF(W47="","",W47)</f>
        <v/>
      </c>
      <c r="F59" s="206" t="str">
        <f t="shared" si="4"/>
        <v/>
      </c>
      <c r="G59" s="219" t="str">
        <f>IF(U47="","",U47)</f>
        <v/>
      </c>
      <c r="H59" s="371"/>
      <c r="I59" s="230" t="str">
        <f>IF(W50="","",W50)</f>
        <v/>
      </c>
      <c r="J59" s="206" t="str">
        <f t="shared" si="5"/>
        <v/>
      </c>
      <c r="K59" s="219" t="str">
        <f>IF(U50="","",U50)</f>
        <v/>
      </c>
      <c r="L59" s="371"/>
      <c r="M59" s="219" t="str">
        <f>IF(W53="","",W53)</f>
        <v/>
      </c>
      <c r="N59" s="206" t="str">
        <f t="shared" si="6"/>
        <v/>
      </c>
      <c r="O59" s="219" t="str">
        <f>IF(U53="","",U53)</f>
        <v/>
      </c>
      <c r="P59" s="371"/>
      <c r="Q59" s="230" t="str">
        <f>IF(W56="","",W56)</f>
        <v/>
      </c>
      <c r="R59" s="219" t="str">
        <f t="shared" si="7"/>
        <v/>
      </c>
      <c r="S59" s="219" t="str">
        <f>IF(U56="","",U56)</f>
        <v/>
      </c>
      <c r="T59" s="371"/>
      <c r="U59" s="361"/>
      <c r="V59" s="323"/>
      <c r="W59" s="323"/>
      <c r="X59" s="324"/>
      <c r="Y59" s="205"/>
      <c r="Z59" s="206" t="str">
        <f t="shared" si="3"/>
        <v/>
      </c>
      <c r="AA59" s="207"/>
      <c r="AB59" s="374"/>
      <c r="AC59" s="168">
        <f>AH58</f>
        <v>0</v>
      </c>
      <c r="AD59" s="100" t="s">
        <v>20</v>
      </c>
      <c r="AE59" s="100">
        <f>AI58</f>
        <v>5</v>
      </c>
      <c r="AF59" s="169" t="s">
        <v>17</v>
      </c>
      <c r="AG59" s="166"/>
      <c r="AH59" s="176"/>
      <c r="AI59" s="177"/>
      <c r="AJ59" s="178"/>
      <c r="AK59" s="179"/>
      <c r="AL59" s="180"/>
      <c r="AM59" s="177"/>
      <c r="AN59" s="177"/>
      <c r="AO59" s="180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</row>
    <row r="60" spans="1:94" ht="13.05" customHeight="1" x14ac:dyDescent="0.15">
      <c r="C60" s="93" t="s">
        <v>211</v>
      </c>
      <c r="D60" s="89" t="s">
        <v>212</v>
      </c>
      <c r="E60" s="231">
        <f>IF(AA45="","",AA45)</f>
        <v>19</v>
      </c>
      <c r="F60" s="223" t="str">
        <f t="shared" si="4"/>
        <v>-</v>
      </c>
      <c r="G60" s="232">
        <f>IF(Y45="","",Y45)</f>
        <v>17</v>
      </c>
      <c r="H60" s="363" t="str">
        <f>IF(AB45="","",IF(AB45="○","×",IF(AB45="×","○")))</f>
        <v>○</v>
      </c>
      <c r="I60" s="233">
        <f>IF(AA48="","",AA48)</f>
        <v>15</v>
      </c>
      <c r="J60" s="223" t="str">
        <f t="shared" si="5"/>
        <v>-</v>
      </c>
      <c r="K60" s="232">
        <f>IF(Y48="","",Y48)</f>
        <v>8</v>
      </c>
      <c r="L60" s="355" t="str">
        <f>IF(AB48="","",IF(AB48="○","×",IF(AB48="×","○")))</f>
        <v>○</v>
      </c>
      <c r="M60" s="232">
        <f>IF(AA51="","",AA51)</f>
        <v>15</v>
      </c>
      <c r="N60" s="223" t="str">
        <f t="shared" si="6"/>
        <v>-</v>
      </c>
      <c r="O60" s="232">
        <f>IF(Y51="","",Y51)</f>
        <v>7</v>
      </c>
      <c r="P60" s="355" t="str">
        <f>IF(AB51="","",IF(AB51="○","×",IF(AB51="×","○")))</f>
        <v>○</v>
      </c>
      <c r="Q60" s="233">
        <f>IF(AA54="","",AA54)</f>
        <v>15</v>
      </c>
      <c r="R60" s="223" t="str">
        <f t="shared" si="7"/>
        <v>-</v>
      </c>
      <c r="S60" s="232">
        <f>IF(Y54="","",Y54)</f>
        <v>5</v>
      </c>
      <c r="T60" s="355" t="str">
        <f>IF(AB54="","",IF(AB54="○","×",IF(AB54="×","○")))</f>
        <v>○</v>
      </c>
      <c r="U60" s="233">
        <f>IF(AA57="","",AA57)</f>
        <v>15</v>
      </c>
      <c r="V60" s="223" t="str">
        <f>IF(U60="","","-")</f>
        <v>-</v>
      </c>
      <c r="W60" s="232">
        <f>IF(Y57="","",Y57)</f>
        <v>13</v>
      </c>
      <c r="X60" s="355" t="str">
        <f>IF(AB57="","",IF(AB57="○","×",IF(AB57="×","○")))</f>
        <v>○</v>
      </c>
      <c r="Y60" s="358"/>
      <c r="Z60" s="359"/>
      <c r="AA60" s="359"/>
      <c r="AB60" s="359"/>
      <c r="AC60" s="436" t="s">
        <v>283</v>
      </c>
      <c r="AD60" s="437"/>
      <c r="AE60" s="437"/>
      <c r="AF60" s="438"/>
      <c r="AG60" s="184"/>
      <c r="AH60" s="161"/>
      <c r="AI60" s="162"/>
      <c r="AJ60" s="163"/>
      <c r="AK60" s="164"/>
      <c r="AL60" s="165"/>
      <c r="AM60" s="162"/>
      <c r="AN60" s="162"/>
      <c r="AO60" s="165"/>
      <c r="AS60" s="95"/>
      <c r="AT60" s="95"/>
      <c r="AU60" s="95"/>
      <c r="AV60" s="95"/>
      <c r="AW60" s="95"/>
      <c r="AX60" s="95"/>
      <c r="AY60" s="95"/>
      <c r="AZ60" s="95"/>
      <c r="BA60" s="96"/>
      <c r="BB60" s="96"/>
      <c r="BC60" s="96"/>
      <c r="BD60" s="96"/>
    </row>
    <row r="61" spans="1:94" ht="13.05" customHeight="1" x14ac:dyDescent="0.15">
      <c r="C61" s="92" t="s">
        <v>213</v>
      </c>
      <c r="D61" s="86" t="s">
        <v>10</v>
      </c>
      <c r="E61" s="218">
        <f>IF(AA46="","",AA46)</f>
        <v>13</v>
      </c>
      <c r="F61" s="206" t="str">
        <f t="shared" si="4"/>
        <v>-</v>
      </c>
      <c r="G61" s="219">
        <f>IF(Y46="","",Y46)</f>
        <v>15</v>
      </c>
      <c r="H61" s="364" t="str">
        <f>IF(J49="","",J49)</f>
        <v/>
      </c>
      <c r="I61" s="230">
        <f>IF(AA49="","",AA49)</f>
        <v>15</v>
      </c>
      <c r="J61" s="206" t="str">
        <f t="shared" si="5"/>
        <v>-</v>
      </c>
      <c r="K61" s="219">
        <f>IF(Y49="","",Y49)</f>
        <v>4</v>
      </c>
      <c r="L61" s="356" t="str">
        <f>IF(N55="","",N55)</f>
        <v>-</v>
      </c>
      <c r="M61" s="219">
        <f>IF(AA52="","",AA52)</f>
        <v>18</v>
      </c>
      <c r="N61" s="206" t="str">
        <f t="shared" si="6"/>
        <v>-</v>
      </c>
      <c r="O61" s="219">
        <f>IF(Y52="","",Y52)</f>
        <v>16</v>
      </c>
      <c r="P61" s="356" t="str">
        <f>IF(R55="","",R55)</f>
        <v/>
      </c>
      <c r="Q61" s="230">
        <f>IF(AA55="","",AA55)</f>
        <v>15</v>
      </c>
      <c r="R61" s="206" t="str">
        <f t="shared" si="7"/>
        <v>-</v>
      </c>
      <c r="S61" s="219">
        <f>IF(Y55="","",Y55)</f>
        <v>6</v>
      </c>
      <c r="T61" s="356" t="str">
        <f>IF(V55="","",V55)</f>
        <v>-</v>
      </c>
      <c r="U61" s="230">
        <f>IF(AA58="","",AA58)</f>
        <v>15</v>
      </c>
      <c r="V61" s="206" t="str">
        <f>IF(U61="","","-")</f>
        <v>-</v>
      </c>
      <c r="W61" s="219">
        <f>IF(Y58="","",Y58)</f>
        <v>13</v>
      </c>
      <c r="X61" s="356" t="str">
        <f>IF(Z55="","",Z55)</f>
        <v>-</v>
      </c>
      <c r="Y61" s="361"/>
      <c r="Z61" s="323"/>
      <c r="AA61" s="323"/>
      <c r="AB61" s="323"/>
      <c r="AC61" s="400"/>
      <c r="AD61" s="401"/>
      <c r="AE61" s="401"/>
      <c r="AF61" s="402"/>
      <c r="AG61" s="184"/>
      <c r="AH61" s="161">
        <f>COUNTIF(E60:AB62,"○")</f>
        <v>5</v>
      </c>
      <c r="AI61" s="162">
        <f>COUNTIF(E60:AB62,"×")</f>
        <v>0</v>
      </c>
      <c r="AJ61" s="163">
        <f>(IF((E60&gt;G60),1,0))+(IF((E61&gt;G61),1,0))+(IF((E62&gt;G62),1,0))+(IF((I60&gt;K60),1,0))+(IF((I61&gt;K61),1,0))+(IF((I62&gt;K62),1,0))+(IF((M60&gt;O60),1,0))+(IF((M61&gt;O61),1,0))+(IF((M62&gt;O62),1,0))+(IF((Q60&gt;S60),1,0))+(IF((Q61&gt;S61),1,0))+(IF((Q62&gt;S62),1,0))+(IF((U60&gt;W60),1,0))+(IF((U61&gt;W61),1,0))+(IF((U62&gt;W62),1,0))+(IF((Y60&gt;AA60),1,0))+(IF((Y61&gt;AA61),1,0))+(IF((Y62&gt;AA62),1,0))</f>
        <v>10</v>
      </c>
      <c r="AK61" s="164">
        <f>(IF((E60&lt;G60),1,0))+(IF((E61&lt;G61),1,0))+(IF((E62&lt;G62),1,0))+(IF((I60&lt;K60),1,0))+(IF((I61&lt;K61),1,0))+(IF((I62&lt;K62),1,0))+(IF((M60&lt;O60),1,0))+(IF((M61&lt;O61),1,0))+(IF((M62&lt;O62),1,0))+(IF((Q60&lt;S60),1,0))+(IF((Q61&lt;S61),1,0))+(IF((Q62&lt;S62),1,0))+(IF((U60&lt;W60),1,0))+(IF((U61&lt;W61),1,0))+(IF((U62&lt;W62),1,0))+(IF((Y60&lt;AA60),1,0))+(IF((Y61&lt;AA61),1,0))+(IF((Y62&lt;AA62),1,0))</f>
        <v>1</v>
      </c>
      <c r="AL61" s="167">
        <f>AJ61-AK61</f>
        <v>9</v>
      </c>
      <c r="AM61" s="162">
        <f>SUM(E60:E62,I60:I62,M60:M62,Q60:Q62,U60:U62,Y60:Y62)</f>
        <v>170</v>
      </c>
      <c r="AN61" s="162">
        <f>SUM(G60:G62,K60:K62,O60:O62,S60:S62,W60:W62,AA60:AA62)</f>
        <v>113</v>
      </c>
      <c r="AO61" s="165">
        <f>AM61-AN61</f>
        <v>57</v>
      </c>
      <c r="AS61" s="95"/>
      <c r="AT61" s="95"/>
      <c r="AU61" s="95"/>
      <c r="AV61" s="95"/>
      <c r="AW61" s="95"/>
      <c r="AX61" s="95"/>
      <c r="AY61" s="95"/>
      <c r="AZ61" s="95"/>
      <c r="BA61" s="96"/>
      <c r="BB61" s="96"/>
      <c r="BC61" s="96"/>
      <c r="BD61" s="96"/>
    </row>
    <row r="62" spans="1:94" ht="13.05" customHeight="1" thickBot="1" x14ac:dyDescent="0.2">
      <c r="C62" s="97"/>
      <c r="D62" s="84"/>
      <c r="E62" s="234">
        <f>IF(AA47="","",AA47)</f>
        <v>15</v>
      </c>
      <c r="F62" s="235" t="str">
        <f t="shared" si="4"/>
        <v>-</v>
      </c>
      <c r="G62" s="236">
        <f>IF(Y47="","",Y47)</f>
        <v>9</v>
      </c>
      <c r="H62" s="365" t="str">
        <f>IF(J50="","",J50)</f>
        <v/>
      </c>
      <c r="I62" s="237" t="str">
        <f>IF(AA50="","",AA50)</f>
        <v/>
      </c>
      <c r="J62" s="235" t="str">
        <f t="shared" si="5"/>
        <v/>
      </c>
      <c r="K62" s="236" t="str">
        <f>IF(Y50="","",Y50)</f>
        <v/>
      </c>
      <c r="L62" s="366" t="str">
        <f>IF(N56="","",N56)</f>
        <v/>
      </c>
      <c r="M62" s="236" t="str">
        <f>IF(AA53="","",AA53)</f>
        <v/>
      </c>
      <c r="N62" s="235" t="str">
        <f t="shared" si="6"/>
        <v/>
      </c>
      <c r="O62" s="236" t="str">
        <f>IF(Y53="","",Y53)</f>
        <v/>
      </c>
      <c r="P62" s="366" t="str">
        <f>IF(R56="","",R56)</f>
        <v/>
      </c>
      <c r="Q62" s="237" t="str">
        <f>IF(AA56="","",AA56)</f>
        <v/>
      </c>
      <c r="R62" s="235" t="str">
        <f t="shared" si="7"/>
        <v/>
      </c>
      <c r="S62" s="236" t="str">
        <f>IF(Y56="","",Y56)</f>
        <v/>
      </c>
      <c r="T62" s="366" t="str">
        <f>IF(V56="","",V56)</f>
        <v/>
      </c>
      <c r="U62" s="237" t="str">
        <f>IF(AA59="","",AA59)</f>
        <v/>
      </c>
      <c r="V62" s="235" t="str">
        <f>IF(U62="","","-")</f>
        <v/>
      </c>
      <c r="W62" s="236" t="str">
        <f>IF(Y59="","",Y59)</f>
        <v/>
      </c>
      <c r="X62" s="366" t="str">
        <f>IF(Z56="","",Z56)</f>
        <v/>
      </c>
      <c r="Y62" s="367"/>
      <c r="Z62" s="368"/>
      <c r="AA62" s="368"/>
      <c r="AB62" s="368"/>
      <c r="AC62" s="185">
        <f>AH61</f>
        <v>5</v>
      </c>
      <c r="AD62" s="186" t="s">
        <v>20</v>
      </c>
      <c r="AE62" s="186">
        <f>AI61</f>
        <v>0</v>
      </c>
      <c r="AF62" s="187" t="s">
        <v>17</v>
      </c>
      <c r="AG62" s="184"/>
      <c r="AH62" s="176"/>
      <c r="AI62" s="177"/>
      <c r="AJ62" s="178"/>
      <c r="AK62" s="179"/>
      <c r="AL62" s="180"/>
      <c r="AM62" s="177"/>
      <c r="AN62" s="177"/>
      <c r="AO62" s="180"/>
      <c r="AS62" s="95"/>
      <c r="AT62" s="95"/>
      <c r="AU62" s="95"/>
      <c r="AV62" s="95"/>
      <c r="AW62" s="95"/>
      <c r="AX62" s="95"/>
      <c r="AY62" s="95"/>
      <c r="AZ62" s="95"/>
      <c r="BA62" s="96"/>
      <c r="BB62" s="96"/>
      <c r="BC62" s="96"/>
      <c r="BD62" s="96"/>
    </row>
    <row r="63" spans="1:94" ht="13.05" customHeight="1" thickBot="1" x14ac:dyDescent="0.25">
      <c r="C63" s="20"/>
      <c r="D63" s="11"/>
      <c r="E63" s="96"/>
      <c r="F63" s="188"/>
      <c r="G63" s="96"/>
      <c r="H63" s="96"/>
      <c r="I63" s="96"/>
      <c r="J63" s="188"/>
      <c r="K63" s="96"/>
      <c r="L63" s="96"/>
      <c r="M63" s="96"/>
      <c r="N63" s="188"/>
      <c r="O63" s="96"/>
      <c r="P63" s="96"/>
      <c r="Q63" s="96"/>
      <c r="R63" s="96"/>
      <c r="S63" s="96"/>
      <c r="T63" s="96"/>
      <c r="U63" s="100"/>
      <c r="V63" s="100"/>
      <c r="W63" s="100"/>
      <c r="X63" s="100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00"/>
    </row>
    <row r="64" spans="1:94" ht="13.05" customHeight="1" x14ac:dyDescent="0.2">
      <c r="A64" s="66"/>
      <c r="B64" s="66"/>
      <c r="C64" s="75"/>
      <c r="D64" s="76"/>
      <c r="E64" s="76"/>
      <c r="F64" s="76"/>
      <c r="G64" s="76"/>
      <c r="H64" s="76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8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</row>
    <row r="65" spans="1:107" ht="13.05" customHeight="1" thickBot="1" x14ac:dyDescent="0.25">
      <c r="B65" s="8"/>
      <c r="C65" s="389" t="s">
        <v>236</v>
      </c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427" t="s">
        <v>0</v>
      </c>
      <c r="AG65" s="428"/>
      <c r="AH65" s="428"/>
      <c r="AI65" s="428"/>
      <c r="AJ65" s="478" t="s">
        <v>306</v>
      </c>
      <c r="AK65" s="479"/>
      <c r="AL65" s="479"/>
      <c r="AM65" s="479"/>
      <c r="AN65" s="479"/>
      <c r="AO65" s="479"/>
      <c r="AP65" s="479" t="s">
        <v>83</v>
      </c>
      <c r="AQ65" s="479"/>
      <c r="AR65" s="479"/>
      <c r="AS65" s="479"/>
      <c r="AT65" s="479"/>
      <c r="AU65" s="479"/>
      <c r="AV65" s="480"/>
      <c r="AW65" s="16"/>
      <c r="AX65" s="16"/>
      <c r="AY65" s="16"/>
      <c r="AZ65" s="16"/>
      <c r="BA65" s="16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8"/>
      <c r="CX65" s="8"/>
      <c r="CY65" s="8"/>
      <c r="CZ65" s="8"/>
      <c r="DA65" s="8"/>
      <c r="DB65" s="8"/>
    </row>
    <row r="66" spans="1:107" ht="13.05" customHeight="1" thickTop="1" thickBot="1" x14ac:dyDescent="0.25">
      <c r="B66" s="8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424"/>
      <c r="AG66" s="425"/>
      <c r="AH66" s="425"/>
      <c r="AI66" s="425"/>
      <c r="AJ66" s="494" t="s">
        <v>307</v>
      </c>
      <c r="AK66" s="476"/>
      <c r="AL66" s="476"/>
      <c r="AM66" s="476"/>
      <c r="AN66" s="476"/>
      <c r="AO66" s="476"/>
      <c r="AP66" s="476" t="s">
        <v>83</v>
      </c>
      <c r="AQ66" s="476"/>
      <c r="AR66" s="476"/>
      <c r="AS66" s="476"/>
      <c r="AT66" s="476"/>
      <c r="AU66" s="476"/>
      <c r="AV66" s="477"/>
      <c r="AW66" s="124"/>
      <c r="AX66" s="125">
        <v>23</v>
      </c>
      <c r="AY66" s="126">
        <v>25</v>
      </c>
      <c r="AZ66" s="17"/>
      <c r="BA66" s="16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8"/>
      <c r="CX66" s="8"/>
      <c r="CY66" s="8"/>
      <c r="CZ66" s="8"/>
      <c r="DA66" s="8"/>
      <c r="DB66" s="8"/>
    </row>
    <row r="67" spans="1:107" ht="13.05" customHeight="1" thickTop="1" x14ac:dyDescent="0.2">
      <c r="B67" s="8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418" t="s">
        <v>4</v>
      </c>
      <c r="AG67" s="419"/>
      <c r="AH67" s="419"/>
      <c r="AI67" s="419"/>
      <c r="AJ67" s="478" t="s">
        <v>272</v>
      </c>
      <c r="AK67" s="479"/>
      <c r="AL67" s="479"/>
      <c r="AM67" s="479"/>
      <c r="AN67" s="479"/>
      <c r="AO67" s="479"/>
      <c r="AP67" s="479" t="s">
        <v>273</v>
      </c>
      <c r="AQ67" s="479"/>
      <c r="AR67" s="479"/>
      <c r="AS67" s="479"/>
      <c r="AT67" s="479"/>
      <c r="AU67" s="479"/>
      <c r="AV67" s="480"/>
      <c r="AW67" s="105"/>
      <c r="AX67" s="106">
        <v>21</v>
      </c>
      <c r="AY67" s="107">
        <v>23</v>
      </c>
      <c r="AZ67" s="108"/>
      <c r="BA67" s="16"/>
      <c r="BB67" s="28" t="s">
        <v>36</v>
      </c>
      <c r="BC67" s="13"/>
      <c r="BD67" s="8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</row>
    <row r="68" spans="1:107" ht="13.05" customHeight="1" thickBot="1" x14ac:dyDescent="0.25">
      <c r="B68" s="8"/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424"/>
      <c r="AG68" s="425"/>
      <c r="AH68" s="425"/>
      <c r="AI68" s="425"/>
      <c r="AJ68" s="494" t="s">
        <v>271</v>
      </c>
      <c r="AK68" s="476"/>
      <c r="AL68" s="476"/>
      <c r="AM68" s="476"/>
      <c r="AN68" s="476"/>
      <c r="AO68" s="476"/>
      <c r="AP68" s="476" t="s">
        <v>273</v>
      </c>
      <c r="AQ68" s="476"/>
      <c r="AR68" s="476"/>
      <c r="AS68" s="476"/>
      <c r="AT68" s="476"/>
      <c r="AU68" s="476"/>
      <c r="AV68" s="477"/>
      <c r="AW68" s="17"/>
      <c r="AX68" s="109">
        <v>15</v>
      </c>
      <c r="AY68" s="109">
        <v>21</v>
      </c>
      <c r="AZ68" s="110">
        <v>15</v>
      </c>
      <c r="BA68" s="16"/>
      <c r="BB68" s="518" t="str">
        <f>AJ71</f>
        <v>大森一行</v>
      </c>
      <c r="BC68" s="513"/>
      <c r="BD68" s="513"/>
      <c r="BE68" s="513"/>
      <c r="BF68" s="513"/>
      <c r="BG68" s="513"/>
      <c r="BH68" s="513"/>
      <c r="BI68" s="512" t="str">
        <f>AP71</f>
        <v>クラレ</v>
      </c>
      <c r="BJ68" s="513"/>
      <c r="BK68" s="513"/>
      <c r="BL68" s="513"/>
      <c r="BM68" s="513"/>
      <c r="BN68" s="513"/>
      <c r="BO68" s="513"/>
      <c r="BP68" s="513"/>
      <c r="BQ68" s="514"/>
      <c r="BR68" s="5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</row>
    <row r="69" spans="1:107" ht="13.05" customHeight="1" thickTop="1" x14ac:dyDescent="0.2">
      <c r="B69" s="8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18" t="s">
        <v>5</v>
      </c>
      <c r="AG69" s="419"/>
      <c r="AH69" s="419"/>
      <c r="AI69" s="419"/>
      <c r="AJ69" s="478" t="s">
        <v>308</v>
      </c>
      <c r="AK69" s="479"/>
      <c r="AL69" s="479"/>
      <c r="AM69" s="479"/>
      <c r="AN69" s="479"/>
      <c r="AO69" s="479"/>
      <c r="AP69" s="479" t="s">
        <v>10</v>
      </c>
      <c r="AQ69" s="479"/>
      <c r="AR69" s="479"/>
      <c r="AS69" s="479"/>
      <c r="AT69" s="479"/>
      <c r="AU69" s="479"/>
      <c r="AV69" s="480"/>
      <c r="AW69" s="17"/>
      <c r="AX69" s="109">
        <v>21</v>
      </c>
      <c r="AY69" s="109">
        <v>19</v>
      </c>
      <c r="AZ69" s="129">
        <v>21</v>
      </c>
      <c r="BA69" s="134"/>
      <c r="BB69" s="519" t="str">
        <f>AJ72</f>
        <v>菊地敦史</v>
      </c>
      <c r="BC69" s="516"/>
      <c r="BD69" s="516"/>
      <c r="BE69" s="516"/>
      <c r="BF69" s="516"/>
      <c r="BG69" s="516"/>
      <c r="BH69" s="516"/>
      <c r="BI69" s="515" t="str">
        <f>AP72</f>
        <v>クラレ</v>
      </c>
      <c r="BJ69" s="516"/>
      <c r="BK69" s="516"/>
      <c r="BL69" s="516"/>
      <c r="BM69" s="516"/>
      <c r="BN69" s="516"/>
      <c r="BO69" s="516"/>
      <c r="BP69" s="516"/>
      <c r="BQ69" s="517"/>
      <c r="BR69" s="10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</row>
    <row r="70" spans="1:107" ht="13.05" customHeight="1" thickBot="1" x14ac:dyDescent="0.25">
      <c r="B70" s="8"/>
      <c r="C70" s="47"/>
      <c r="D70" s="310" t="s">
        <v>216</v>
      </c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424"/>
      <c r="AG70" s="425"/>
      <c r="AH70" s="425"/>
      <c r="AI70" s="425"/>
      <c r="AJ70" s="494" t="s">
        <v>309</v>
      </c>
      <c r="AK70" s="476"/>
      <c r="AL70" s="476"/>
      <c r="AM70" s="476"/>
      <c r="AN70" s="476"/>
      <c r="AO70" s="476"/>
      <c r="AP70" s="476" t="s">
        <v>10</v>
      </c>
      <c r="AQ70" s="476"/>
      <c r="AR70" s="476"/>
      <c r="AS70" s="476"/>
      <c r="AT70" s="476"/>
      <c r="AU70" s="476"/>
      <c r="AV70" s="477"/>
      <c r="AW70" s="111">
        <v>17</v>
      </c>
      <c r="AX70" s="111">
        <v>21</v>
      </c>
      <c r="AY70" s="112">
        <v>6</v>
      </c>
      <c r="AZ70" s="133"/>
      <c r="BA70" s="16"/>
      <c r="BB70" s="74" t="s">
        <v>37</v>
      </c>
      <c r="BC70" s="74"/>
      <c r="BD70" s="74"/>
      <c r="BE70" s="74"/>
      <c r="BF70" s="74"/>
      <c r="BG70" s="74"/>
      <c r="BH70" s="74"/>
      <c r="BI70" s="74"/>
      <c r="BJ70" s="74"/>
      <c r="BK70" s="74"/>
      <c r="BL70" s="114"/>
      <c r="BM70" s="74"/>
      <c r="BN70" s="74"/>
      <c r="BO70" s="74"/>
      <c r="BP70" s="74"/>
      <c r="BQ70" s="23"/>
      <c r="BR70" s="23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</row>
    <row r="71" spans="1:107" ht="13.05" customHeight="1" thickTop="1" thickBot="1" x14ac:dyDescent="0.25">
      <c r="B71" s="8"/>
      <c r="C71" s="47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418" t="s">
        <v>1</v>
      </c>
      <c r="AG71" s="419"/>
      <c r="AH71" s="419"/>
      <c r="AI71" s="419"/>
      <c r="AJ71" s="478" t="s">
        <v>310</v>
      </c>
      <c r="AK71" s="479"/>
      <c r="AL71" s="479"/>
      <c r="AM71" s="479"/>
      <c r="AN71" s="479"/>
      <c r="AO71" s="479"/>
      <c r="AP71" s="479" t="s">
        <v>94</v>
      </c>
      <c r="AQ71" s="479"/>
      <c r="AR71" s="479"/>
      <c r="AS71" s="479"/>
      <c r="AT71" s="479"/>
      <c r="AU71" s="479"/>
      <c r="AV71" s="480"/>
      <c r="AW71" s="118">
        <v>21</v>
      </c>
      <c r="AX71" s="119">
        <v>19</v>
      </c>
      <c r="AY71" s="120">
        <v>21</v>
      </c>
      <c r="AZ71" s="17"/>
      <c r="BA71" s="16"/>
      <c r="BB71" s="518" t="str">
        <f>AJ65</f>
        <v>青木雅敬</v>
      </c>
      <c r="BC71" s="513"/>
      <c r="BD71" s="513"/>
      <c r="BE71" s="513"/>
      <c r="BF71" s="513"/>
      <c r="BG71" s="513"/>
      <c r="BH71" s="513"/>
      <c r="BI71" s="512" t="str">
        <f>AP65</f>
        <v>Ａ↗Ringy</v>
      </c>
      <c r="BJ71" s="513"/>
      <c r="BK71" s="513"/>
      <c r="BL71" s="513"/>
      <c r="BM71" s="513"/>
      <c r="BN71" s="513"/>
      <c r="BO71" s="513"/>
      <c r="BP71" s="513"/>
      <c r="BQ71" s="514"/>
      <c r="BR71" s="7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</row>
    <row r="72" spans="1:107" ht="13.05" customHeight="1" thickTop="1" x14ac:dyDescent="0.2">
      <c r="B72" s="8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21"/>
      <c r="AG72" s="422"/>
      <c r="AH72" s="422"/>
      <c r="AI72" s="422"/>
      <c r="AJ72" s="497" t="s">
        <v>311</v>
      </c>
      <c r="AK72" s="495"/>
      <c r="AL72" s="495"/>
      <c r="AM72" s="495"/>
      <c r="AN72" s="495"/>
      <c r="AO72" s="495"/>
      <c r="AP72" s="495" t="s">
        <v>94</v>
      </c>
      <c r="AQ72" s="495"/>
      <c r="AR72" s="495"/>
      <c r="AS72" s="495"/>
      <c r="AT72" s="495"/>
      <c r="AU72" s="495"/>
      <c r="AV72" s="496"/>
      <c r="AW72" s="17"/>
      <c r="AX72" s="17"/>
      <c r="AY72" s="17"/>
      <c r="AZ72" s="17"/>
      <c r="BA72" s="16"/>
      <c r="BB72" s="519" t="str">
        <f>AJ66</f>
        <v>斉藤博昭</v>
      </c>
      <c r="BC72" s="516"/>
      <c r="BD72" s="516"/>
      <c r="BE72" s="516"/>
      <c r="BF72" s="516"/>
      <c r="BG72" s="516"/>
      <c r="BH72" s="516"/>
      <c r="BI72" s="515" t="str">
        <f>AP66</f>
        <v>Ａ↗Ringy</v>
      </c>
      <c r="BJ72" s="516"/>
      <c r="BK72" s="516"/>
      <c r="BL72" s="516"/>
      <c r="BM72" s="516"/>
      <c r="BN72" s="516"/>
      <c r="BO72" s="516"/>
      <c r="BP72" s="516"/>
      <c r="BQ72" s="517"/>
      <c r="BR72" s="7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</row>
    <row r="73" spans="1:107" ht="7.95" customHeight="1" thickBot="1" x14ac:dyDescent="0.25">
      <c r="C73" s="12"/>
      <c r="D73" s="15"/>
      <c r="E73" s="15"/>
      <c r="F73" s="15"/>
      <c r="G73" s="15"/>
      <c r="H73" s="15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6"/>
      <c r="T73" s="6"/>
      <c r="U73" s="6"/>
      <c r="V73" s="6"/>
      <c r="W73" s="6"/>
      <c r="X73" s="13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BB73" s="18"/>
      <c r="BC73" s="18"/>
      <c r="BD73" s="18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</row>
    <row r="74" spans="1:107" ht="12" customHeight="1" x14ac:dyDescent="0.2">
      <c r="A74" s="21"/>
      <c r="B74" s="21"/>
      <c r="C74" s="313" t="s">
        <v>35</v>
      </c>
      <c r="D74" s="315"/>
      <c r="E74" s="347" t="str">
        <f>C76</f>
        <v>青木雅敬</v>
      </c>
      <c r="F74" s="348"/>
      <c r="G74" s="348"/>
      <c r="H74" s="349"/>
      <c r="I74" s="350" t="str">
        <f>C79</f>
        <v>合田拳斗</v>
      </c>
      <c r="J74" s="348"/>
      <c r="K74" s="348"/>
      <c r="L74" s="349"/>
      <c r="M74" s="350" t="str">
        <f>C82</f>
        <v>鈴木雄一郎</v>
      </c>
      <c r="N74" s="348"/>
      <c r="O74" s="348"/>
      <c r="P74" s="349"/>
      <c r="Q74" s="350" t="str">
        <f>C85</f>
        <v>石川竜郎</v>
      </c>
      <c r="R74" s="348"/>
      <c r="S74" s="348"/>
      <c r="T74" s="351"/>
      <c r="U74" s="448" t="s">
        <v>11</v>
      </c>
      <c r="V74" s="449"/>
      <c r="W74" s="449"/>
      <c r="X74" s="450"/>
      <c r="Y74" s="152"/>
      <c r="Z74" s="441" t="s">
        <v>13</v>
      </c>
      <c r="AA74" s="443"/>
      <c r="AB74" s="441" t="s">
        <v>14</v>
      </c>
      <c r="AC74" s="442"/>
      <c r="AD74" s="443"/>
      <c r="AE74" s="444" t="s">
        <v>15</v>
      </c>
      <c r="AF74" s="445"/>
      <c r="AG74" s="446"/>
      <c r="AH74" s="100"/>
      <c r="AJ74" s="313" t="s">
        <v>34</v>
      </c>
      <c r="AK74" s="314"/>
      <c r="AL74" s="314"/>
      <c r="AM74" s="314"/>
      <c r="AN74" s="314"/>
      <c r="AO74" s="314"/>
      <c r="AP74" s="314"/>
      <c r="AQ74" s="314"/>
      <c r="AR74" s="314"/>
      <c r="AS74" s="314"/>
      <c r="AT74" s="315"/>
      <c r="AU74" s="347" t="str">
        <f>AJ76</f>
        <v>船橋奏人</v>
      </c>
      <c r="AV74" s="348"/>
      <c r="AW74" s="348"/>
      <c r="AX74" s="349"/>
      <c r="AY74" s="350" t="str">
        <f>AJ79</f>
        <v>眞鍋浩二</v>
      </c>
      <c r="AZ74" s="348"/>
      <c r="BA74" s="348"/>
      <c r="BB74" s="349"/>
      <c r="BC74" s="350" t="str">
        <f>AJ82</f>
        <v>大森一行</v>
      </c>
      <c r="BD74" s="348"/>
      <c r="BE74" s="348"/>
      <c r="BF74" s="349"/>
      <c r="BG74" s="350" t="str">
        <f>AJ85</f>
        <v>長野絢一</v>
      </c>
      <c r="BH74" s="348"/>
      <c r="BI74" s="348"/>
      <c r="BJ74" s="351"/>
      <c r="BK74" s="448" t="s">
        <v>11</v>
      </c>
      <c r="BL74" s="449"/>
      <c r="BM74" s="449"/>
      <c r="BN74" s="450"/>
      <c r="BO74" s="152"/>
      <c r="BP74" s="441" t="s">
        <v>13</v>
      </c>
      <c r="BQ74" s="443"/>
      <c r="BR74" s="441" t="s">
        <v>14</v>
      </c>
      <c r="BS74" s="442"/>
      <c r="BT74" s="443"/>
      <c r="BU74" s="444" t="s">
        <v>15</v>
      </c>
      <c r="BV74" s="445"/>
      <c r="BW74" s="446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</row>
    <row r="75" spans="1:107" ht="12" customHeight="1" thickBot="1" x14ac:dyDescent="0.25">
      <c r="A75" s="21"/>
      <c r="B75" s="21"/>
      <c r="C75" s="316"/>
      <c r="D75" s="318"/>
      <c r="E75" s="352" t="str">
        <f>C77</f>
        <v>斉藤博昭</v>
      </c>
      <c r="F75" s="353"/>
      <c r="G75" s="353"/>
      <c r="H75" s="354"/>
      <c r="I75" s="378" t="str">
        <f>C80</f>
        <v>山川慶翔</v>
      </c>
      <c r="J75" s="353"/>
      <c r="K75" s="353"/>
      <c r="L75" s="354"/>
      <c r="M75" s="378" t="str">
        <f>C83</f>
        <v>渡邊和昌</v>
      </c>
      <c r="N75" s="353"/>
      <c r="O75" s="353"/>
      <c r="P75" s="354"/>
      <c r="Q75" s="378" t="str">
        <f>C86</f>
        <v>尾崎謙二</v>
      </c>
      <c r="R75" s="353"/>
      <c r="S75" s="353"/>
      <c r="T75" s="379"/>
      <c r="U75" s="390" t="s">
        <v>12</v>
      </c>
      <c r="V75" s="391"/>
      <c r="W75" s="391"/>
      <c r="X75" s="392"/>
      <c r="Y75" s="152"/>
      <c r="Z75" s="153" t="s">
        <v>16</v>
      </c>
      <c r="AA75" s="155" t="s">
        <v>17</v>
      </c>
      <c r="AB75" s="153" t="s">
        <v>9</v>
      </c>
      <c r="AC75" s="155" t="s">
        <v>18</v>
      </c>
      <c r="AD75" s="154" t="s">
        <v>19</v>
      </c>
      <c r="AE75" s="155" t="s">
        <v>9</v>
      </c>
      <c r="AF75" s="155" t="s">
        <v>18</v>
      </c>
      <c r="AG75" s="154" t="s">
        <v>19</v>
      </c>
      <c r="AH75" s="100"/>
      <c r="AJ75" s="316"/>
      <c r="AK75" s="317"/>
      <c r="AL75" s="317"/>
      <c r="AM75" s="317"/>
      <c r="AN75" s="317"/>
      <c r="AO75" s="317"/>
      <c r="AP75" s="317"/>
      <c r="AQ75" s="317"/>
      <c r="AR75" s="317"/>
      <c r="AS75" s="317"/>
      <c r="AT75" s="318"/>
      <c r="AU75" s="352" t="str">
        <f>AJ77</f>
        <v>吉田浩彬</v>
      </c>
      <c r="AV75" s="353"/>
      <c r="AW75" s="353"/>
      <c r="AX75" s="354"/>
      <c r="AY75" s="378" t="str">
        <f>AJ80</f>
        <v>仙波史也</v>
      </c>
      <c r="AZ75" s="353"/>
      <c r="BA75" s="353"/>
      <c r="BB75" s="354"/>
      <c r="BC75" s="378" t="str">
        <f>AJ83</f>
        <v>菊地敦史</v>
      </c>
      <c r="BD75" s="353"/>
      <c r="BE75" s="353"/>
      <c r="BF75" s="354"/>
      <c r="BG75" s="378" t="str">
        <f>AJ86</f>
        <v>田岡勇人</v>
      </c>
      <c r="BH75" s="353"/>
      <c r="BI75" s="353"/>
      <c r="BJ75" s="379"/>
      <c r="BK75" s="390" t="s">
        <v>12</v>
      </c>
      <c r="BL75" s="391"/>
      <c r="BM75" s="391"/>
      <c r="BN75" s="392"/>
      <c r="BO75" s="152"/>
      <c r="BP75" s="153" t="s">
        <v>16</v>
      </c>
      <c r="BQ75" s="155" t="s">
        <v>17</v>
      </c>
      <c r="BR75" s="153" t="s">
        <v>9</v>
      </c>
      <c r="BS75" s="155" t="s">
        <v>18</v>
      </c>
      <c r="BT75" s="154" t="s">
        <v>19</v>
      </c>
      <c r="BU75" s="155" t="s">
        <v>9</v>
      </c>
      <c r="BV75" s="155" t="s">
        <v>18</v>
      </c>
      <c r="BW75" s="154" t="s">
        <v>19</v>
      </c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</row>
    <row r="76" spans="1:107" ht="13.05" customHeight="1" x14ac:dyDescent="0.15">
      <c r="A76" s="22"/>
      <c r="B76" s="22"/>
      <c r="C76" s="35" t="s">
        <v>84</v>
      </c>
      <c r="D76" s="44" t="s">
        <v>83</v>
      </c>
      <c r="E76" s="319"/>
      <c r="F76" s="320"/>
      <c r="G76" s="320"/>
      <c r="H76" s="321"/>
      <c r="I76" s="205">
        <v>21</v>
      </c>
      <c r="J76" s="206" t="str">
        <f>IF(I76="","","-")</f>
        <v>-</v>
      </c>
      <c r="K76" s="207">
        <v>17</v>
      </c>
      <c r="L76" s="383" t="str">
        <f>IF(I76&lt;&gt;"",IF(I76&gt;K76,IF(I77&gt;K77,"○",IF(I78&gt;K78,"○","×")),IF(I77&gt;K77,IF(I78&gt;K78,"○","×"),"×")),"")</f>
        <v>○</v>
      </c>
      <c r="M76" s="205">
        <v>21</v>
      </c>
      <c r="N76" s="208" t="str">
        <f t="shared" ref="N76:N81" si="8">IF(M76="","","-")</f>
        <v>-</v>
      </c>
      <c r="O76" s="209">
        <v>12</v>
      </c>
      <c r="P76" s="383" t="str">
        <f>IF(M76&lt;&gt;"",IF(M76&gt;O76,IF(M77&gt;O77,"○",IF(M78&gt;O78,"○","×")),IF(M77&gt;O77,IF(M78&gt;O78,"○","×"),"×")),"")</f>
        <v>○</v>
      </c>
      <c r="Q76" s="244">
        <v>21</v>
      </c>
      <c r="R76" s="208" t="str">
        <f t="shared" ref="R76:R84" si="9">IF(Q76="","","-")</f>
        <v>-</v>
      </c>
      <c r="S76" s="207">
        <v>16</v>
      </c>
      <c r="T76" s="396" t="str">
        <f>IF(Q76&lt;&gt;"",IF(Q76&gt;S76,IF(Q77&gt;S77,"○",IF(Q78&gt;S78,"○","×")),IF(Q77&gt;S77,IF(Q78&gt;S78,"○","×"),"×")),"")</f>
        <v>○</v>
      </c>
      <c r="U76" s="397" t="s">
        <v>283</v>
      </c>
      <c r="V76" s="398"/>
      <c r="W76" s="398"/>
      <c r="X76" s="399"/>
      <c r="Y76" s="152"/>
      <c r="Z76" s="190"/>
      <c r="AA76" s="191"/>
      <c r="AB76" s="192"/>
      <c r="AC76" s="193"/>
      <c r="AD76" s="194"/>
      <c r="AE76" s="191"/>
      <c r="AF76" s="191"/>
      <c r="AG76" s="195"/>
      <c r="AH76" s="100"/>
      <c r="AJ76" s="507" t="s">
        <v>98</v>
      </c>
      <c r="AK76" s="508"/>
      <c r="AL76" s="508"/>
      <c r="AM76" s="508"/>
      <c r="AN76" s="508"/>
      <c r="AO76" s="509" t="s">
        <v>97</v>
      </c>
      <c r="AP76" s="509"/>
      <c r="AQ76" s="509"/>
      <c r="AR76" s="509"/>
      <c r="AS76" s="509"/>
      <c r="AT76" s="510"/>
      <c r="AU76" s="319"/>
      <c r="AV76" s="320"/>
      <c r="AW76" s="320"/>
      <c r="AX76" s="321"/>
      <c r="AY76" s="205">
        <v>10</v>
      </c>
      <c r="AZ76" s="206" t="str">
        <f>IF(AY76="","","-")</f>
        <v>-</v>
      </c>
      <c r="BA76" s="207">
        <v>21</v>
      </c>
      <c r="BB76" s="383" t="str">
        <f>IF(AY76&lt;&gt;"",IF(AY76&gt;BA76,IF(AY77&gt;BA77,"○",IF(AY78&gt;BA78,"○","×")),IF(AY77&gt;BA77,IF(AY78&gt;BA78,"○","×"),"×")),"")</f>
        <v>×</v>
      </c>
      <c r="BC76" s="205">
        <v>14</v>
      </c>
      <c r="BD76" s="208" t="str">
        <f t="shared" ref="BD76:BD81" si="10">IF(BC76="","","-")</f>
        <v>-</v>
      </c>
      <c r="BE76" s="209">
        <v>21</v>
      </c>
      <c r="BF76" s="383" t="str">
        <f>IF(BC76&lt;&gt;"",IF(BC76&gt;BE76,IF(BC77&gt;BE77,"○",IF(BC78&gt;BE78,"○","×")),IF(BC77&gt;BE77,IF(BC78&gt;BE78,"○","×"),"×")),"")</f>
        <v>×</v>
      </c>
      <c r="BG76" s="244">
        <v>21</v>
      </c>
      <c r="BH76" s="208" t="str">
        <f t="shared" ref="BH76:BH84" si="11">IF(BG76="","","-")</f>
        <v>-</v>
      </c>
      <c r="BI76" s="207">
        <v>19</v>
      </c>
      <c r="BJ76" s="396" t="str">
        <f>IF(BG76&lt;&gt;"",IF(BG76&gt;BI76,IF(BG77&gt;BI77,"○",IF(BG78&gt;BI78,"○","×")),IF(BG77&gt;BI77,IF(BG78&gt;BI78,"○","×"),"×")),"")</f>
        <v>○</v>
      </c>
      <c r="BK76" s="397" t="s">
        <v>300</v>
      </c>
      <c r="BL76" s="398"/>
      <c r="BM76" s="398"/>
      <c r="BN76" s="399"/>
      <c r="BO76" s="152"/>
      <c r="BP76" s="190"/>
      <c r="BQ76" s="191"/>
      <c r="BR76" s="192"/>
      <c r="BS76" s="193"/>
      <c r="BT76" s="194"/>
      <c r="BU76" s="191"/>
      <c r="BV76" s="191"/>
      <c r="BW76" s="19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</row>
    <row r="77" spans="1:107" ht="13.05" customHeight="1" x14ac:dyDescent="0.15">
      <c r="A77" s="22"/>
      <c r="B77" s="22"/>
      <c r="C77" s="36" t="s">
        <v>85</v>
      </c>
      <c r="D77" s="45" t="s">
        <v>83</v>
      </c>
      <c r="E77" s="322"/>
      <c r="F77" s="323"/>
      <c r="G77" s="323"/>
      <c r="H77" s="324"/>
      <c r="I77" s="205">
        <v>21</v>
      </c>
      <c r="J77" s="206" t="str">
        <f>IF(I77="","","-")</f>
        <v>-</v>
      </c>
      <c r="K77" s="212">
        <v>16</v>
      </c>
      <c r="L77" s="370"/>
      <c r="M77" s="205">
        <v>21</v>
      </c>
      <c r="N77" s="206" t="str">
        <f t="shared" si="8"/>
        <v>-</v>
      </c>
      <c r="O77" s="207">
        <v>16</v>
      </c>
      <c r="P77" s="370"/>
      <c r="Q77" s="205">
        <v>22</v>
      </c>
      <c r="R77" s="206" t="str">
        <f t="shared" si="9"/>
        <v>-</v>
      </c>
      <c r="S77" s="207">
        <v>20</v>
      </c>
      <c r="T77" s="373"/>
      <c r="U77" s="400"/>
      <c r="V77" s="401"/>
      <c r="W77" s="401"/>
      <c r="X77" s="402"/>
      <c r="Y77" s="152"/>
      <c r="Z77" s="190">
        <f>COUNTIF(E76:T78,"○")</f>
        <v>3</v>
      </c>
      <c r="AA77" s="191">
        <f>COUNTIF(E76:T78,"×")</f>
        <v>0</v>
      </c>
      <c r="AB77" s="196">
        <f>(IF((E76&gt;G76),1,0))+(IF((E77&gt;G77),1,0))+(IF((E78&gt;G78),1,0))+(IF((I76&gt;K76),1,0))+(IF((I77&gt;K77),1,0))+(IF((I78&gt;K78),1,0))+(IF((M76&gt;O76),1,0))+(IF((M77&gt;O77),1,0))+(IF((M78&gt;O78),1,0))+(IF((Q76&gt;S76),1,0))+(IF((Q77&gt;S77),1,0))+(IF((Q78&gt;S78),1,0))</f>
        <v>6</v>
      </c>
      <c r="AC77" s="197">
        <f>(IF((E76&lt;G76),1,0))+(IF((E77&lt;G77),1,0))+(IF((E78&lt;G78),1,0))+(IF((I76&lt;K76),1,0))+(IF((I77&lt;K77),1,0))+(IF((I78&lt;K78),1,0))+(IF((M76&lt;O76),1,0))+(IF((M77&lt;O77),1,0))+(IF((M78&lt;O78),1,0))+(IF((Q76&lt;S76),1,0))+(IF((Q77&lt;S77),1,0))+(IF((Q78&lt;S78),1,0))</f>
        <v>0</v>
      </c>
      <c r="AD77" s="198">
        <f>AB77-AC77</f>
        <v>6</v>
      </c>
      <c r="AE77" s="191">
        <f>SUM(E76:E78,I76:I78,M76:M78,Q76:Q78)</f>
        <v>127</v>
      </c>
      <c r="AF77" s="191">
        <f>SUM(G76:G78,K76:K78,O76:O78,S76:S78)</f>
        <v>97</v>
      </c>
      <c r="AG77" s="195">
        <f>AE77-AF77</f>
        <v>30</v>
      </c>
      <c r="AH77" s="100"/>
      <c r="AJ77" s="380" t="s">
        <v>100</v>
      </c>
      <c r="AK77" s="381"/>
      <c r="AL77" s="381"/>
      <c r="AM77" s="381"/>
      <c r="AN77" s="381"/>
      <c r="AO77" s="311" t="s">
        <v>99</v>
      </c>
      <c r="AP77" s="311"/>
      <c r="AQ77" s="311"/>
      <c r="AR77" s="311"/>
      <c r="AS77" s="311"/>
      <c r="AT77" s="312"/>
      <c r="AU77" s="322"/>
      <c r="AV77" s="323"/>
      <c r="AW77" s="323"/>
      <c r="AX77" s="324"/>
      <c r="AY77" s="205">
        <v>15</v>
      </c>
      <c r="AZ77" s="206" t="str">
        <f>IF(AY77="","","-")</f>
        <v>-</v>
      </c>
      <c r="BA77" s="212">
        <v>21</v>
      </c>
      <c r="BB77" s="370"/>
      <c r="BC77" s="205">
        <v>18</v>
      </c>
      <c r="BD77" s="206" t="str">
        <f t="shared" si="10"/>
        <v>-</v>
      </c>
      <c r="BE77" s="207">
        <v>21</v>
      </c>
      <c r="BF77" s="370"/>
      <c r="BG77" s="205">
        <v>21</v>
      </c>
      <c r="BH77" s="206" t="str">
        <f t="shared" si="11"/>
        <v>-</v>
      </c>
      <c r="BI77" s="207">
        <v>13</v>
      </c>
      <c r="BJ77" s="373"/>
      <c r="BK77" s="400"/>
      <c r="BL77" s="401"/>
      <c r="BM77" s="401"/>
      <c r="BN77" s="402"/>
      <c r="BO77" s="152"/>
      <c r="BP77" s="190">
        <f>COUNTIF(AU76:BJ78,"○")</f>
        <v>1</v>
      </c>
      <c r="BQ77" s="191">
        <f>COUNTIF(AU76:BJ78,"×")</f>
        <v>2</v>
      </c>
      <c r="BR77" s="196">
        <f>(IF((AU76&gt;AW76),1,0))+(IF((AU77&gt;AW77),1,0))+(IF((AU78&gt;AW78),1,0))+(IF((AY76&gt;BA76),1,0))+(IF((AY77&gt;BA77),1,0))+(IF((AY78&gt;BA78),1,0))+(IF((BC76&gt;BE76),1,0))+(IF((BC77&gt;BE77),1,0))+(IF((BC78&gt;BE78),1,0))+(IF((BG76&gt;BI76),1,0))+(IF((BG77&gt;BI77),1,0))+(IF((BG78&gt;BI78),1,0))</f>
        <v>2</v>
      </c>
      <c r="BS77" s="197">
        <f>(IF((AU76&lt;AW76),1,0))+(IF((AU77&lt;AW77),1,0))+(IF((AU78&lt;AW78),1,0))+(IF((AY76&lt;BA76),1,0))+(IF((AY77&lt;BA77),1,0))+(IF((AY78&lt;BA78),1,0))+(IF((BC76&lt;BE76),1,0))+(IF((BC77&lt;BE77),1,0))+(IF((BC78&lt;BE78),1,0))+(IF((BG76&lt;BI76),1,0))+(IF((BG77&lt;BI77),1,0))+(IF((BG78&lt;BI78),1,0))</f>
        <v>4</v>
      </c>
      <c r="BT77" s="198">
        <f>BR77-BS77</f>
        <v>-2</v>
      </c>
      <c r="BU77" s="191">
        <f>SUM(AU76:AU78,AY76:AY78,BC76:BC78,BG76:BG78)</f>
        <v>99</v>
      </c>
      <c r="BV77" s="191">
        <f>SUM(AW76:AW78,BA76:BA78,BE76:BE78,BI76:BI78)</f>
        <v>116</v>
      </c>
      <c r="BW77" s="195">
        <f>BU77-BV77</f>
        <v>-17</v>
      </c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</row>
    <row r="78" spans="1:107" ht="13.05" customHeight="1" x14ac:dyDescent="0.15">
      <c r="A78" s="9"/>
      <c r="B78" s="9"/>
      <c r="C78" s="36"/>
      <c r="D78" s="46"/>
      <c r="E78" s="325"/>
      <c r="F78" s="326"/>
      <c r="G78" s="326"/>
      <c r="H78" s="327"/>
      <c r="I78" s="215"/>
      <c r="J78" s="206" t="str">
        <f>IF(I78="","","-")</f>
        <v/>
      </c>
      <c r="K78" s="216"/>
      <c r="L78" s="371"/>
      <c r="M78" s="215"/>
      <c r="N78" s="217" t="str">
        <f t="shared" si="8"/>
        <v/>
      </c>
      <c r="O78" s="216"/>
      <c r="P78" s="370"/>
      <c r="Q78" s="215"/>
      <c r="R78" s="217" t="str">
        <f t="shared" si="9"/>
        <v/>
      </c>
      <c r="S78" s="216"/>
      <c r="T78" s="373"/>
      <c r="U78" s="168">
        <f>Z77</f>
        <v>3</v>
      </c>
      <c r="V78" s="100" t="s">
        <v>20</v>
      </c>
      <c r="W78" s="100">
        <f>AA77</f>
        <v>0</v>
      </c>
      <c r="X78" s="169" t="s">
        <v>17</v>
      </c>
      <c r="Y78" s="152"/>
      <c r="Z78" s="190"/>
      <c r="AA78" s="191"/>
      <c r="AB78" s="190"/>
      <c r="AC78" s="191"/>
      <c r="AD78" s="195"/>
      <c r="AE78" s="191"/>
      <c r="AF78" s="191"/>
      <c r="AG78" s="195"/>
      <c r="AH78" s="100"/>
      <c r="AJ78" s="380"/>
      <c r="AK78" s="381"/>
      <c r="AL78" s="381"/>
      <c r="AM78" s="381"/>
      <c r="AN78" s="381"/>
      <c r="AO78" s="381"/>
      <c r="AP78" s="381"/>
      <c r="AQ78" s="381"/>
      <c r="AR78" s="381"/>
      <c r="AS78" s="381"/>
      <c r="AT78" s="382"/>
      <c r="AU78" s="325"/>
      <c r="AV78" s="326"/>
      <c r="AW78" s="326"/>
      <c r="AX78" s="327"/>
      <c r="AY78" s="215"/>
      <c r="AZ78" s="206" t="str">
        <f>IF(AY78="","","-")</f>
        <v/>
      </c>
      <c r="BA78" s="216"/>
      <c r="BB78" s="371"/>
      <c r="BC78" s="215"/>
      <c r="BD78" s="217" t="str">
        <f t="shared" si="10"/>
        <v/>
      </c>
      <c r="BE78" s="216"/>
      <c r="BF78" s="370"/>
      <c r="BG78" s="215"/>
      <c r="BH78" s="217" t="str">
        <f t="shared" si="11"/>
        <v/>
      </c>
      <c r="BI78" s="216"/>
      <c r="BJ78" s="373"/>
      <c r="BK78" s="168">
        <f>BP77</f>
        <v>1</v>
      </c>
      <c r="BL78" s="100" t="s">
        <v>20</v>
      </c>
      <c r="BM78" s="100">
        <f>BQ77</f>
        <v>2</v>
      </c>
      <c r="BN78" s="169" t="s">
        <v>17</v>
      </c>
      <c r="BO78" s="152"/>
      <c r="BP78" s="190"/>
      <c r="BQ78" s="191"/>
      <c r="BR78" s="190"/>
      <c r="BS78" s="191"/>
      <c r="BT78" s="195"/>
      <c r="BU78" s="191"/>
      <c r="BV78" s="191"/>
      <c r="BW78" s="19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</row>
    <row r="79" spans="1:107" ht="13.05" customHeight="1" x14ac:dyDescent="0.15">
      <c r="A79" s="22"/>
      <c r="B79" s="22"/>
      <c r="C79" s="39" t="s">
        <v>87</v>
      </c>
      <c r="D79" s="40" t="s">
        <v>86</v>
      </c>
      <c r="E79" s="218">
        <f>IF(K76="","",K76)</f>
        <v>17</v>
      </c>
      <c r="F79" s="206" t="str">
        <f t="shared" ref="F79:F87" si="12">IF(E79="","","-")</f>
        <v>-</v>
      </c>
      <c r="G79" s="219">
        <f>IF(I76="","",I76)</f>
        <v>21</v>
      </c>
      <c r="H79" s="355" t="str">
        <f>IF(L76="","",IF(L76="○","×",IF(L76="×","○")))</f>
        <v>×</v>
      </c>
      <c r="I79" s="358"/>
      <c r="J79" s="359"/>
      <c r="K79" s="359"/>
      <c r="L79" s="360"/>
      <c r="M79" s="205">
        <v>21</v>
      </c>
      <c r="N79" s="206" t="str">
        <f t="shared" si="8"/>
        <v>-</v>
      </c>
      <c r="O79" s="207">
        <v>11</v>
      </c>
      <c r="P79" s="369" t="str">
        <f>IF(M79&lt;&gt;"",IF(M79&gt;O79,IF(M80&gt;O80,"○",IF(M81&gt;O81,"○","×")),IF(M80&gt;O80,IF(M81&gt;O81,"○","×"),"×")),"")</f>
        <v>○</v>
      </c>
      <c r="Q79" s="205">
        <v>19</v>
      </c>
      <c r="R79" s="206" t="str">
        <f t="shared" si="9"/>
        <v>-</v>
      </c>
      <c r="S79" s="207">
        <v>21</v>
      </c>
      <c r="T79" s="372" t="str">
        <f>IF(Q79&lt;&gt;"",IF(Q79&gt;S79,IF(Q80&gt;S80,"○",IF(Q81&gt;S81,"○","×")),IF(Q80&gt;S80,IF(Q81&gt;S81,"○","×"),"×")),"")</f>
        <v>×</v>
      </c>
      <c r="U79" s="436" t="s">
        <v>300</v>
      </c>
      <c r="V79" s="437"/>
      <c r="W79" s="437"/>
      <c r="X79" s="438"/>
      <c r="Y79" s="152"/>
      <c r="Z79" s="192"/>
      <c r="AA79" s="193"/>
      <c r="AB79" s="192"/>
      <c r="AC79" s="193"/>
      <c r="AD79" s="194"/>
      <c r="AE79" s="193"/>
      <c r="AF79" s="193"/>
      <c r="AG79" s="194"/>
      <c r="AH79" s="100"/>
      <c r="AJ79" s="454" t="s">
        <v>81</v>
      </c>
      <c r="AK79" s="455"/>
      <c r="AL79" s="455"/>
      <c r="AM79" s="455"/>
      <c r="AN79" s="455"/>
      <c r="AO79" s="456" t="s">
        <v>80</v>
      </c>
      <c r="AP79" s="456"/>
      <c r="AQ79" s="456"/>
      <c r="AR79" s="456"/>
      <c r="AS79" s="456"/>
      <c r="AT79" s="457" t="s">
        <v>80</v>
      </c>
      <c r="AU79" s="218">
        <f>IF(BA76="","",BA76)</f>
        <v>21</v>
      </c>
      <c r="AV79" s="206" t="str">
        <f t="shared" ref="AV79:AV87" si="13">IF(AU79="","","-")</f>
        <v>-</v>
      </c>
      <c r="AW79" s="219">
        <f>IF(AY76="","",AY76)</f>
        <v>10</v>
      </c>
      <c r="AX79" s="355" t="str">
        <f>IF(BB76="","",IF(BB76="○","×",IF(BB76="×","○")))</f>
        <v>○</v>
      </c>
      <c r="AY79" s="358"/>
      <c r="AZ79" s="359"/>
      <c r="BA79" s="359"/>
      <c r="BB79" s="360"/>
      <c r="BC79" s="205">
        <v>24</v>
      </c>
      <c r="BD79" s="206" t="str">
        <f t="shared" si="10"/>
        <v>-</v>
      </c>
      <c r="BE79" s="207">
        <v>22</v>
      </c>
      <c r="BF79" s="369" t="str">
        <f>IF(BC79&lt;&gt;"",IF(BC79&gt;BE79,IF(BC80&gt;BE80,"○",IF(BC81&gt;BE81,"○","×")),IF(BC80&gt;BE80,IF(BC81&gt;BE81,"○","×"),"×")),"")</f>
        <v>×</v>
      </c>
      <c r="BG79" s="205">
        <v>21</v>
      </c>
      <c r="BH79" s="206" t="str">
        <f t="shared" si="11"/>
        <v>-</v>
      </c>
      <c r="BI79" s="207">
        <v>13</v>
      </c>
      <c r="BJ79" s="372" t="str">
        <f>IF(BG79&lt;&gt;"",IF(BG79&gt;BI79,IF(BG80&gt;BI80,"○",IF(BG81&gt;BI81,"○","×")),IF(BG80&gt;BI80,IF(BG81&gt;BI81,"○","×"),"×")),"")</f>
        <v>○</v>
      </c>
      <c r="BK79" s="436" t="s">
        <v>284</v>
      </c>
      <c r="BL79" s="437"/>
      <c r="BM79" s="437"/>
      <c r="BN79" s="438"/>
      <c r="BO79" s="152"/>
      <c r="BP79" s="192"/>
      <c r="BQ79" s="193"/>
      <c r="BR79" s="192"/>
      <c r="BS79" s="193"/>
      <c r="BT79" s="194"/>
      <c r="BU79" s="193"/>
      <c r="BV79" s="193"/>
      <c r="BW79" s="194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</row>
    <row r="80" spans="1:107" ht="13.05" customHeight="1" x14ac:dyDescent="0.15">
      <c r="A80" s="22"/>
      <c r="B80" s="22"/>
      <c r="C80" s="36" t="s">
        <v>89</v>
      </c>
      <c r="D80" s="37" t="s">
        <v>88</v>
      </c>
      <c r="E80" s="218">
        <f>IF(K77="","",K77)</f>
        <v>16</v>
      </c>
      <c r="F80" s="206" t="str">
        <f t="shared" si="12"/>
        <v>-</v>
      </c>
      <c r="G80" s="219">
        <f>IF(I77="","",I77)</f>
        <v>21</v>
      </c>
      <c r="H80" s="356" t="str">
        <f>IF(J77="","",J77)</f>
        <v>-</v>
      </c>
      <c r="I80" s="361"/>
      <c r="J80" s="323"/>
      <c r="K80" s="323"/>
      <c r="L80" s="324"/>
      <c r="M80" s="205">
        <v>12</v>
      </c>
      <c r="N80" s="206" t="str">
        <f t="shared" si="8"/>
        <v>-</v>
      </c>
      <c r="O80" s="207">
        <v>21</v>
      </c>
      <c r="P80" s="370"/>
      <c r="Q80" s="205">
        <v>21</v>
      </c>
      <c r="R80" s="206" t="str">
        <f t="shared" si="9"/>
        <v>-</v>
      </c>
      <c r="S80" s="207">
        <v>17</v>
      </c>
      <c r="T80" s="373"/>
      <c r="U80" s="400"/>
      <c r="V80" s="401"/>
      <c r="W80" s="401"/>
      <c r="X80" s="402"/>
      <c r="Y80" s="152"/>
      <c r="Z80" s="190">
        <f>COUNTIF(E79:T81,"○")</f>
        <v>1</v>
      </c>
      <c r="AA80" s="191">
        <f>COUNTIF(E79:T81,"×")</f>
        <v>2</v>
      </c>
      <c r="AB80" s="196">
        <f>(IF((E79&gt;G79),1,0))+(IF((E80&gt;G80),1,0))+(IF((E81&gt;G81),1,0))+(IF((I79&gt;K79),1,0))+(IF((I80&gt;K80),1,0))+(IF((I81&gt;K81),1,0))+(IF((M79&gt;O79),1,0))+(IF((M80&gt;O80),1,0))+(IF((M81&gt;O81),1,0))+(IF((Q79&gt;S79),1,0))+(IF((Q80&gt;S80),1,0))+(IF((Q81&gt;S81),1,0))</f>
        <v>3</v>
      </c>
      <c r="AC80" s="197">
        <f>(IF((E79&lt;G79),1,0))+(IF((E80&lt;G80),1,0))+(IF((E81&lt;G81),1,0))+(IF((I79&lt;K79),1,0))+(IF((I80&lt;K80),1,0))+(IF((I81&lt;K81),1,0))+(IF((M79&lt;O79),1,0))+(IF((M80&lt;O80),1,0))+(IF((M81&lt;O81),1,0))+(IF((Q79&lt;S79),1,0))+(IF((Q80&lt;S80),1,0))+(IF((Q81&lt;S81),1,0))</f>
        <v>5</v>
      </c>
      <c r="AD80" s="198">
        <f>AB80-AC80</f>
        <v>-2</v>
      </c>
      <c r="AE80" s="191">
        <f>SUM(E79:E81,I79:I81,M79:M81,Q79:Q81)</f>
        <v>145</v>
      </c>
      <c r="AF80" s="191">
        <f>SUM(G79:G81,K79:K81,O79:O81,S79:S81)</f>
        <v>150</v>
      </c>
      <c r="AG80" s="195">
        <f>AE80-AF80</f>
        <v>-5</v>
      </c>
      <c r="AH80" s="100"/>
      <c r="AJ80" s="380" t="s">
        <v>82</v>
      </c>
      <c r="AK80" s="381"/>
      <c r="AL80" s="381"/>
      <c r="AM80" s="381"/>
      <c r="AN80" s="381"/>
      <c r="AO80" s="311" t="s">
        <v>80</v>
      </c>
      <c r="AP80" s="311"/>
      <c r="AQ80" s="311"/>
      <c r="AR80" s="311"/>
      <c r="AS80" s="311"/>
      <c r="AT80" s="312" t="s">
        <v>80</v>
      </c>
      <c r="AU80" s="218">
        <f>IF(BA77="","",BA77)</f>
        <v>21</v>
      </c>
      <c r="AV80" s="206" t="str">
        <f t="shared" si="13"/>
        <v>-</v>
      </c>
      <c r="AW80" s="219">
        <f>IF(AY77="","",AY77)</f>
        <v>15</v>
      </c>
      <c r="AX80" s="356" t="str">
        <f>IF(AZ77="","",AZ77)</f>
        <v>-</v>
      </c>
      <c r="AY80" s="361"/>
      <c r="AZ80" s="323"/>
      <c r="BA80" s="323"/>
      <c r="BB80" s="324"/>
      <c r="BC80" s="205">
        <v>17</v>
      </c>
      <c r="BD80" s="206" t="str">
        <f t="shared" si="10"/>
        <v>-</v>
      </c>
      <c r="BE80" s="207">
        <v>21</v>
      </c>
      <c r="BF80" s="370"/>
      <c r="BG80" s="205">
        <v>21</v>
      </c>
      <c r="BH80" s="206" t="str">
        <f t="shared" si="11"/>
        <v>-</v>
      </c>
      <c r="BI80" s="207">
        <v>8</v>
      </c>
      <c r="BJ80" s="373"/>
      <c r="BK80" s="400"/>
      <c r="BL80" s="401"/>
      <c r="BM80" s="401"/>
      <c r="BN80" s="402"/>
      <c r="BO80" s="152"/>
      <c r="BP80" s="190">
        <f>COUNTIF(AU79:BJ81,"○")</f>
        <v>2</v>
      </c>
      <c r="BQ80" s="191">
        <f>COUNTIF(AU79:BJ81,"×")</f>
        <v>1</v>
      </c>
      <c r="BR80" s="196">
        <f>(IF((AU79&gt;AW79),1,0))+(IF((AU80&gt;AW80),1,0))+(IF((AU81&gt;AW81),1,0))+(IF((AY79&gt;BA79),1,0))+(IF((AY80&gt;BA80),1,0))+(IF((AY81&gt;BA81),1,0))+(IF((BC79&gt;BE79),1,0))+(IF((BC80&gt;BE80),1,0))+(IF((BC81&gt;BE81),1,0))+(IF((BG79&gt;BI79),1,0))+(IF((BG80&gt;BI80),1,0))+(IF((BG81&gt;BI81),1,0))</f>
        <v>5</v>
      </c>
      <c r="BS80" s="197">
        <f>(IF((AU79&lt;AW79),1,0))+(IF((AU80&lt;AW80),1,0))+(IF((AU81&lt;AW81),1,0))+(IF((AY79&lt;BA79),1,0))+(IF((AY80&lt;BA80),1,0))+(IF((AY81&lt;BA81),1,0))+(IF((BC79&lt;BE79),1,0))+(IF((BC80&lt;BE80),1,0))+(IF((BC81&lt;BE81),1,0))+(IF((BG79&lt;BI79),1,0))+(IF((BG80&lt;BI80),1,0))+(IF((BG81&lt;BI81),1,0))</f>
        <v>2</v>
      </c>
      <c r="BT80" s="198">
        <f>BR80-BS80</f>
        <v>3</v>
      </c>
      <c r="BU80" s="191">
        <f>SUM(AU79:AU81,AY79:AY81,BC79:BC81,BG79:BG81)</f>
        <v>144</v>
      </c>
      <c r="BV80" s="191">
        <f>SUM(AW79:AW81,BA79:BA81,BE79:BE81,BI79:BI81)</f>
        <v>110</v>
      </c>
      <c r="BW80" s="195">
        <f>BU80-BV80</f>
        <v>34</v>
      </c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</row>
    <row r="81" spans="1:94" ht="13.05" customHeight="1" x14ac:dyDescent="0.15">
      <c r="A81" s="9"/>
      <c r="B81" s="9"/>
      <c r="C81" s="41"/>
      <c r="D81" s="38"/>
      <c r="E81" s="227" t="str">
        <f>IF(K78="","",K78)</f>
        <v/>
      </c>
      <c r="F81" s="206" t="str">
        <f t="shared" si="12"/>
        <v/>
      </c>
      <c r="G81" s="228" t="str">
        <f>IF(I78="","",I78)</f>
        <v/>
      </c>
      <c r="H81" s="357" t="str">
        <f>IF(J78="","",J78)</f>
        <v/>
      </c>
      <c r="I81" s="362"/>
      <c r="J81" s="326"/>
      <c r="K81" s="326"/>
      <c r="L81" s="327"/>
      <c r="M81" s="215">
        <v>21</v>
      </c>
      <c r="N81" s="206" t="str">
        <f t="shared" si="8"/>
        <v>-</v>
      </c>
      <c r="O81" s="216">
        <v>17</v>
      </c>
      <c r="P81" s="371"/>
      <c r="Q81" s="215">
        <v>18</v>
      </c>
      <c r="R81" s="217" t="str">
        <f t="shared" si="9"/>
        <v>-</v>
      </c>
      <c r="S81" s="216">
        <v>21</v>
      </c>
      <c r="T81" s="374"/>
      <c r="U81" s="168">
        <f>Z80</f>
        <v>1</v>
      </c>
      <c r="V81" s="100" t="s">
        <v>20</v>
      </c>
      <c r="W81" s="100">
        <f>AA80</f>
        <v>2</v>
      </c>
      <c r="X81" s="169" t="s">
        <v>17</v>
      </c>
      <c r="Y81" s="152"/>
      <c r="Z81" s="199"/>
      <c r="AA81" s="200"/>
      <c r="AB81" s="199"/>
      <c r="AC81" s="200"/>
      <c r="AD81" s="201"/>
      <c r="AE81" s="200"/>
      <c r="AF81" s="200"/>
      <c r="AG81" s="201"/>
      <c r="AH81" s="100"/>
      <c r="AJ81" s="387"/>
      <c r="AK81" s="388"/>
      <c r="AL81" s="388"/>
      <c r="AM81" s="388"/>
      <c r="AN81" s="388"/>
      <c r="AO81" s="388"/>
      <c r="AP81" s="388"/>
      <c r="AQ81" s="388"/>
      <c r="AR81" s="388"/>
      <c r="AS81" s="388"/>
      <c r="AT81" s="511"/>
      <c r="AU81" s="227" t="str">
        <f>IF(BA78="","",BA78)</f>
        <v/>
      </c>
      <c r="AV81" s="206" t="str">
        <f t="shared" si="13"/>
        <v/>
      </c>
      <c r="AW81" s="228" t="str">
        <f>IF(AY78="","",AY78)</f>
        <v/>
      </c>
      <c r="AX81" s="357" t="str">
        <f>IF(AZ78="","",AZ78)</f>
        <v/>
      </c>
      <c r="AY81" s="362"/>
      <c r="AZ81" s="326"/>
      <c r="BA81" s="326"/>
      <c r="BB81" s="327"/>
      <c r="BC81" s="215">
        <v>19</v>
      </c>
      <c r="BD81" s="206" t="str">
        <f t="shared" si="10"/>
        <v>-</v>
      </c>
      <c r="BE81" s="216">
        <v>21</v>
      </c>
      <c r="BF81" s="371"/>
      <c r="BG81" s="215"/>
      <c r="BH81" s="217" t="str">
        <f t="shared" si="11"/>
        <v/>
      </c>
      <c r="BI81" s="216"/>
      <c r="BJ81" s="374"/>
      <c r="BK81" s="168">
        <f>BP80</f>
        <v>2</v>
      </c>
      <c r="BL81" s="100" t="s">
        <v>20</v>
      </c>
      <c r="BM81" s="100">
        <f>BQ80</f>
        <v>1</v>
      </c>
      <c r="BN81" s="169" t="s">
        <v>17</v>
      </c>
      <c r="BO81" s="152"/>
      <c r="BP81" s="199"/>
      <c r="BQ81" s="200"/>
      <c r="BR81" s="199"/>
      <c r="BS81" s="200"/>
      <c r="BT81" s="201"/>
      <c r="BU81" s="200"/>
      <c r="BV81" s="200"/>
      <c r="BW81" s="201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</row>
    <row r="82" spans="1:94" ht="13.05" customHeight="1" x14ac:dyDescent="0.15">
      <c r="A82" s="22"/>
      <c r="B82" s="22"/>
      <c r="C82" s="39" t="s">
        <v>92</v>
      </c>
      <c r="D82" s="40" t="s">
        <v>44</v>
      </c>
      <c r="E82" s="218">
        <f>IF(O76="","",O76)</f>
        <v>12</v>
      </c>
      <c r="F82" s="223" t="str">
        <f t="shared" si="12"/>
        <v>-</v>
      </c>
      <c r="G82" s="219">
        <f>IF(M76="","",M76)</f>
        <v>21</v>
      </c>
      <c r="H82" s="355" t="str">
        <f>IF(P76="","",IF(P76="○","×",IF(P76="×","○")))</f>
        <v>×</v>
      </c>
      <c r="I82" s="230">
        <f>IF(O79="","",O79)</f>
        <v>11</v>
      </c>
      <c r="J82" s="206" t="str">
        <f t="shared" ref="J82:J87" si="14">IF(I82="","","-")</f>
        <v>-</v>
      </c>
      <c r="K82" s="219">
        <f>IF(M79="","",M79)</f>
        <v>21</v>
      </c>
      <c r="L82" s="355" t="str">
        <f>IF(P79="","",IF(P79="○","×",IF(P79="×","○")))</f>
        <v>×</v>
      </c>
      <c r="M82" s="358"/>
      <c r="N82" s="359"/>
      <c r="O82" s="359"/>
      <c r="P82" s="360"/>
      <c r="Q82" s="205">
        <v>16</v>
      </c>
      <c r="R82" s="206" t="str">
        <f t="shared" si="9"/>
        <v>-</v>
      </c>
      <c r="S82" s="207">
        <v>21</v>
      </c>
      <c r="T82" s="373" t="str">
        <f>IF(Q82&lt;&gt;"",IF(Q82&gt;S82,IF(Q83&gt;S83,"○",IF(Q84&gt;S84,"○","×")),IF(Q83&gt;S83,IF(Q84&gt;S84,"○","×"),"×")),"")</f>
        <v>×</v>
      </c>
      <c r="U82" s="436" t="s">
        <v>301</v>
      </c>
      <c r="V82" s="437"/>
      <c r="W82" s="437"/>
      <c r="X82" s="438"/>
      <c r="Y82" s="152"/>
      <c r="Z82" s="190"/>
      <c r="AA82" s="191"/>
      <c r="AB82" s="190"/>
      <c r="AC82" s="191"/>
      <c r="AD82" s="195"/>
      <c r="AE82" s="191"/>
      <c r="AF82" s="191"/>
      <c r="AG82" s="195"/>
      <c r="AH82" s="100"/>
      <c r="AJ82" s="380" t="s">
        <v>95</v>
      </c>
      <c r="AK82" s="381"/>
      <c r="AL82" s="381"/>
      <c r="AM82" s="381"/>
      <c r="AN82" s="381"/>
      <c r="AO82" s="311" t="s">
        <v>94</v>
      </c>
      <c r="AP82" s="311"/>
      <c r="AQ82" s="311"/>
      <c r="AR82" s="311"/>
      <c r="AS82" s="311"/>
      <c r="AT82" s="312" t="s">
        <v>94</v>
      </c>
      <c r="AU82" s="218">
        <f>IF(BE76="","",BE76)</f>
        <v>21</v>
      </c>
      <c r="AV82" s="223" t="str">
        <f t="shared" si="13"/>
        <v>-</v>
      </c>
      <c r="AW82" s="219">
        <f>IF(BC76="","",BC76)</f>
        <v>14</v>
      </c>
      <c r="AX82" s="355" t="str">
        <f>IF(BF76="","",IF(BF76="○","×",IF(BF76="×","○")))</f>
        <v>○</v>
      </c>
      <c r="AY82" s="230">
        <f>IF(BE79="","",BE79)</f>
        <v>22</v>
      </c>
      <c r="AZ82" s="206" t="str">
        <f t="shared" ref="AZ82:AZ83" si="15">IF(AY82="","","-")</f>
        <v>-</v>
      </c>
      <c r="BA82" s="219">
        <f>IF(BC79="","",BC79)</f>
        <v>24</v>
      </c>
      <c r="BB82" s="355" t="str">
        <f>IF(BF79="","",IF(BF79="○","×",IF(BF79="×","○")))</f>
        <v>○</v>
      </c>
      <c r="BC82" s="358"/>
      <c r="BD82" s="359"/>
      <c r="BE82" s="359"/>
      <c r="BF82" s="360"/>
      <c r="BG82" s="205">
        <v>21</v>
      </c>
      <c r="BH82" s="206" t="str">
        <f t="shared" si="11"/>
        <v>-</v>
      </c>
      <c r="BI82" s="207">
        <v>11</v>
      </c>
      <c r="BJ82" s="373" t="str">
        <f>IF(BG82&lt;&gt;"",IF(BG82&gt;BI82,IF(BG83&gt;BI83,"○",IF(BG84&gt;BI84,"○","×")),IF(BG83&gt;BI83,IF(BG84&gt;BI84,"○","×"),"×")),"")</f>
        <v>○</v>
      </c>
      <c r="BK82" s="436" t="s">
        <v>283</v>
      </c>
      <c r="BL82" s="437"/>
      <c r="BM82" s="437"/>
      <c r="BN82" s="438"/>
      <c r="BO82" s="152"/>
      <c r="BP82" s="190"/>
      <c r="BQ82" s="191"/>
      <c r="BR82" s="190"/>
      <c r="BS82" s="191"/>
      <c r="BT82" s="195"/>
      <c r="BU82" s="191"/>
      <c r="BV82" s="191"/>
      <c r="BW82" s="19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</row>
    <row r="83" spans="1:94" ht="13.05" customHeight="1" x14ac:dyDescent="0.15">
      <c r="A83" s="22"/>
      <c r="B83" s="22"/>
      <c r="C83" s="36" t="s">
        <v>93</v>
      </c>
      <c r="D83" s="37" t="s">
        <v>44</v>
      </c>
      <c r="E83" s="218">
        <f>IF(O77="","",O77)</f>
        <v>16</v>
      </c>
      <c r="F83" s="206" t="str">
        <f t="shared" si="12"/>
        <v>-</v>
      </c>
      <c r="G83" s="219">
        <f>IF(M77="","",M77)</f>
        <v>21</v>
      </c>
      <c r="H83" s="356" t="str">
        <f>IF(J80="","",J80)</f>
        <v/>
      </c>
      <c r="I83" s="230">
        <f>IF(O80="","",O80)</f>
        <v>21</v>
      </c>
      <c r="J83" s="206" t="str">
        <f t="shared" si="14"/>
        <v>-</v>
      </c>
      <c r="K83" s="219">
        <f>IF(M80="","",M80)</f>
        <v>12</v>
      </c>
      <c r="L83" s="356" t="str">
        <f>IF(N80="","",N80)</f>
        <v>-</v>
      </c>
      <c r="M83" s="361"/>
      <c r="N83" s="323"/>
      <c r="O83" s="323"/>
      <c r="P83" s="324"/>
      <c r="Q83" s="205">
        <v>16</v>
      </c>
      <c r="R83" s="206" t="str">
        <f t="shared" si="9"/>
        <v>-</v>
      </c>
      <c r="S83" s="207">
        <v>21</v>
      </c>
      <c r="T83" s="373"/>
      <c r="U83" s="400"/>
      <c r="V83" s="401"/>
      <c r="W83" s="401"/>
      <c r="X83" s="402"/>
      <c r="Y83" s="152"/>
      <c r="Z83" s="190">
        <f>COUNTIF(E82:T84,"○")</f>
        <v>0</v>
      </c>
      <c r="AA83" s="191">
        <f>COUNTIF(E82:T84,"×")</f>
        <v>3</v>
      </c>
      <c r="AB83" s="196">
        <f>(IF((E82&gt;G82),1,0))+(IF((E83&gt;G83),1,0))+(IF((E84&gt;G84),1,0))+(IF((I82&gt;K82),1,0))+(IF((I83&gt;K83),1,0))+(IF((I84&gt;K84),1,0))+(IF((M82&gt;O82),1,0))+(IF((M83&gt;O83),1,0))+(IF((M84&gt;O84),1,0))+(IF((Q82&gt;S82),1,0))+(IF((Q83&gt;S83),1,0))+(IF((Q84&gt;S84),1,0))</f>
        <v>1</v>
      </c>
      <c r="AC83" s="197">
        <f>(IF((E82&lt;G82),1,0))+(IF((E83&lt;G83),1,0))+(IF((E84&lt;G84),1,0))+(IF((I82&lt;K82),1,0))+(IF((I83&lt;K83),1,0))+(IF((I84&lt;K84),1,0))+(IF((M82&lt;O82),1,0))+(IF((M83&lt;O83),1,0))+(IF((M84&lt;O84),1,0))+(IF((Q82&lt;S82),1,0))+(IF((Q83&lt;S83),1,0))+(IF((Q84&lt;S84),1,0))</f>
        <v>6</v>
      </c>
      <c r="AD83" s="198">
        <f>AB83-AC83</f>
        <v>-5</v>
      </c>
      <c r="AE83" s="191">
        <f>SUM(E82:E84,I82:I84,M82:M84,Q82:Q84)</f>
        <v>109</v>
      </c>
      <c r="AF83" s="191">
        <f>SUM(G82:G84,K82:K84,O82:O84,S82:S84)</f>
        <v>138</v>
      </c>
      <c r="AG83" s="195">
        <f>AE83-AF83</f>
        <v>-29</v>
      </c>
      <c r="AH83" s="100"/>
      <c r="AJ83" s="380" t="s">
        <v>96</v>
      </c>
      <c r="AK83" s="381"/>
      <c r="AL83" s="381"/>
      <c r="AM83" s="381"/>
      <c r="AN83" s="381"/>
      <c r="AO83" s="311" t="s">
        <v>244</v>
      </c>
      <c r="AP83" s="311"/>
      <c r="AQ83" s="311"/>
      <c r="AR83" s="311"/>
      <c r="AS83" s="311"/>
      <c r="AT83" s="312" t="s">
        <v>94</v>
      </c>
      <c r="AU83" s="218">
        <f>IF(BE77="","",BE77)</f>
        <v>21</v>
      </c>
      <c r="AV83" s="206" t="str">
        <f t="shared" si="13"/>
        <v>-</v>
      </c>
      <c r="AW83" s="219">
        <f>IF(BC77="","",BC77)</f>
        <v>18</v>
      </c>
      <c r="AX83" s="356" t="str">
        <f>IF(AZ80="","",AZ80)</f>
        <v/>
      </c>
      <c r="AY83" s="230">
        <f>IF(BE80="","",BE80)</f>
        <v>21</v>
      </c>
      <c r="AZ83" s="206" t="str">
        <f t="shared" si="15"/>
        <v>-</v>
      </c>
      <c r="BA83" s="219">
        <f>IF(BC80="","",BC80)</f>
        <v>17</v>
      </c>
      <c r="BB83" s="356" t="str">
        <f>IF(BD80="","",BD80)</f>
        <v>-</v>
      </c>
      <c r="BC83" s="361"/>
      <c r="BD83" s="323"/>
      <c r="BE83" s="323"/>
      <c r="BF83" s="324"/>
      <c r="BG83" s="205">
        <v>21</v>
      </c>
      <c r="BH83" s="206" t="str">
        <f t="shared" si="11"/>
        <v>-</v>
      </c>
      <c r="BI83" s="207">
        <v>17</v>
      </c>
      <c r="BJ83" s="373"/>
      <c r="BK83" s="400"/>
      <c r="BL83" s="401"/>
      <c r="BM83" s="401"/>
      <c r="BN83" s="402"/>
      <c r="BO83" s="152"/>
      <c r="BP83" s="190">
        <f>COUNTIF(AU82:BJ84,"○")</f>
        <v>3</v>
      </c>
      <c r="BQ83" s="191">
        <f>COUNTIF(AU82:BJ84,"×")</f>
        <v>0</v>
      </c>
      <c r="BR83" s="196">
        <f>(IF((AU82&gt;AW82),1,0))+(IF((AU83&gt;AW83),1,0))+(IF((AU84&gt;AW84),1,0))+(IF((AY82&gt;BA82),1,0))+(IF((AY83&gt;BA83),1,0))+(IF((AY84&gt;BA84),1,0))+(IF((BC82&gt;BE82),1,0))+(IF((BC83&gt;BE83),1,0))+(IF((BC84&gt;BE84),1,0))+(IF((BG82&gt;BI82),1,0))+(IF((BG83&gt;BI83),1,0))+(IF((BG84&gt;BI84),1,0))</f>
        <v>6</v>
      </c>
      <c r="BS83" s="197">
        <f>(IF((AU82&lt;AW82),1,0))+(IF((AU83&lt;AW83),1,0))+(IF((AU84&lt;AW84),1,0))+(IF((AY82&lt;BA82),1,0))+(IF((AY83&lt;BA83),1,0))+(IF((AY84&lt;BA84),1,0))+(IF((BC82&lt;BE82),1,0))+(IF((BC83&lt;BE83),1,0))+(IF((BC84&lt;BE84),1,0))+(IF((BG82&lt;BI82),1,0))+(IF((BG83&lt;BI83),1,0))+(IF((BG84&lt;BI84),1,0))</f>
        <v>1</v>
      </c>
      <c r="BT83" s="198">
        <f>BR83-BS83</f>
        <v>5</v>
      </c>
      <c r="BU83" s="191">
        <f>SUM(AU82:AU84,AY82:AY84,BC82:BC84,BG82:BG84)</f>
        <v>148</v>
      </c>
      <c r="BV83" s="191">
        <f>SUM(AW82:AW84,BA82:BA84,BE82:BE84,BI82:BI84)</f>
        <v>120</v>
      </c>
      <c r="BW83" s="195">
        <f>BU83-BV83</f>
        <v>28</v>
      </c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</row>
    <row r="84" spans="1:94" ht="13.05" customHeight="1" x14ac:dyDescent="0.15">
      <c r="A84" s="9"/>
      <c r="B84" s="9"/>
      <c r="C84" s="41"/>
      <c r="D84" s="38"/>
      <c r="E84" s="227" t="str">
        <f>IF(O78="","",O78)</f>
        <v/>
      </c>
      <c r="F84" s="217" t="str">
        <f t="shared" si="12"/>
        <v/>
      </c>
      <c r="G84" s="228" t="str">
        <f>IF(M78="","",M78)</f>
        <v/>
      </c>
      <c r="H84" s="357" t="str">
        <f>IF(J81="","",J81)</f>
        <v/>
      </c>
      <c r="I84" s="276">
        <f>IF(O81="","",O81)</f>
        <v>17</v>
      </c>
      <c r="J84" s="206" t="str">
        <f>IF(I84="","","-")</f>
        <v>-</v>
      </c>
      <c r="K84" s="228">
        <f>IF(M81="","",M81)</f>
        <v>21</v>
      </c>
      <c r="L84" s="357" t="str">
        <f>IF(N81="","",N81)</f>
        <v>-</v>
      </c>
      <c r="M84" s="362"/>
      <c r="N84" s="326"/>
      <c r="O84" s="326"/>
      <c r="P84" s="327"/>
      <c r="Q84" s="215"/>
      <c r="R84" s="206" t="str">
        <f t="shared" si="9"/>
        <v/>
      </c>
      <c r="S84" s="216"/>
      <c r="T84" s="374"/>
      <c r="U84" s="168">
        <f>Z83</f>
        <v>0</v>
      </c>
      <c r="V84" s="100" t="s">
        <v>20</v>
      </c>
      <c r="W84" s="100">
        <f>AA83</f>
        <v>3</v>
      </c>
      <c r="X84" s="169" t="s">
        <v>17</v>
      </c>
      <c r="Y84" s="152"/>
      <c r="Z84" s="190"/>
      <c r="AA84" s="191"/>
      <c r="AB84" s="190"/>
      <c r="AC84" s="191"/>
      <c r="AD84" s="195"/>
      <c r="AE84" s="191"/>
      <c r="AF84" s="191"/>
      <c r="AG84" s="195"/>
      <c r="AH84" s="100"/>
      <c r="AJ84" s="380"/>
      <c r="AK84" s="381"/>
      <c r="AL84" s="381"/>
      <c r="AM84" s="381"/>
      <c r="AN84" s="381"/>
      <c r="AO84" s="381"/>
      <c r="AP84" s="381"/>
      <c r="AQ84" s="381"/>
      <c r="AR84" s="381"/>
      <c r="AS84" s="381"/>
      <c r="AT84" s="382"/>
      <c r="AU84" s="227" t="str">
        <f>IF(BE78="","",BE78)</f>
        <v/>
      </c>
      <c r="AV84" s="217" t="str">
        <f t="shared" si="13"/>
        <v/>
      </c>
      <c r="AW84" s="228" t="str">
        <f>IF(BC78="","",BC78)</f>
        <v/>
      </c>
      <c r="AX84" s="357" t="str">
        <f>IF(AZ81="","",AZ81)</f>
        <v/>
      </c>
      <c r="AY84" s="276">
        <f>IF(BE81="","",BE81)</f>
        <v>21</v>
      </c>
      <c r="AZ84" s="206" t="str">
        <f>IF(AY84="","","-")</f>
        <v>-</v>
      </c>
      <c r="BA84" s="228">
        <f>IF(BC81="","",BC81)</f>
        <v>19</v>
      </c>
      <c r="BB84" s="357" t="str">
        <f>IF(BD81="","",BD81)</f>
        <v>-</v>
      </c>
      <c r="BC84" s="362"/>
      <c r="BD84" s="326"/>
      <c r="BE84" s="326"/>
      <c r="BF84" s="327"/>
      <c r="BG84" s="215"/>
      <c r="BH84" s="206" t="str">
        <f t="shared" si="11"/>
        <v/>
      </c>
      <c r="BI84" s="216"/>
      <c r="BJ84" s="374"/>
      <c r="BK84" s="168">
        <f>BP83</f>
        <v>3</v>
      </c>
      <c r="BL84" s="100" t="s">
        <v>20</v>
      </c>
      <c r="BM84" s="100">
        <f>BQ83</f>
        <v>0</v>
      </c>
      <c r="BN84" s="169" t="s">
        <v>17</v>
      </c>
      <c r="BO84" s="152"/>
      <c r="BP84" s="190"/>
      <c r="BQ84" s="191"/>
      <c r="BR84" s="190"/>
      <c r="BS84" s="191"/>
      <c r="BT84" s="195"/>
      <c r="BU84" s="191"/>
      <c r="BV84" s="191"/>
      <c r="BW84" s="19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</row>
    <row r="85" spans="1:94" ht="13.05" customHeight="1" x14ac:dyDescent="0.15">
      <c r="A85" s="22"/>
      <c r="B85" s="22"/>
      <c r="C85" s="36" t="s">
        <v>70</v>
      </c>
      <c r="D85" s="40" t="s">
        <v>10</v>
      </c>
      <c r="E85" s="218">
        <f>IF(S76="","",S76)</f>
        <v>16</v>
      </c>
      <c r="F85" s="206" t="str">
        <f t="shared" si="12"/>
        <v>-</v>
      </c>
      <c r="G85" s="219">
        <f>IF(Q76="","",Q76)</f>
        <v>21</v>
      </c>
      <c r="H85" s="355" t="str">
        <f>IF(T76="","",IF(T76="○","×",IF(T76="×","○")))</f>
        <v>×</v>
      </c>
      <c r="I85" s="230">
        <f>IF(S79="","",S79)</f>
        <v>21</v>
      </c>
      <c r="J85" s="223" t="str">
        <f t="shared" si="14"/>
        <v>-</v>
      </c>
      <c r="K85" s="219">
        <f>IF(Q79="","",Q79)</f>
        <v>19</v>
      </c>
      <c r="L85" s="355" t="str">
        <f>IF(T79="","",IF(T79="○","×",IF(T79="×","○")))</f>
        <v>○</v>
      </c>
      <c r="M85" s="233">
        <f>IF(S82="","",S82)</f>
        <v>21</v>
      </c>
      <c r="N85" s="206" t="str">
        <f>IF(M85="","","-")</f>
        <v>-</v>
      </c>
      <c r="O85" s="232">
        <f>IF(Q82="","",Q82)</f>
        <v>16</v>
      </c>
      <c r="P85" s="355" t="str">
        <f>IF(T82="","",IF(T82="○","×",IF(T82="×","○")))</f>
        <v>○</v>
      </c>
      <c r="Q85" s="358"/>
      <c r="R85" s="359"/>
      <c r="S85" s="359"/>
      <c r="T85" s="384"/>
      <c r="U85" s="436" t="s">
        <v>284</v>
      </c>
      <c r="V85" s="437"/>
      <c r="W85" s="437"/>
      <c r="X85" s="438"/>
      <c r="Y85" s="152"/>
      <c r="Z85" s="192"/>
      <c r="AA85" s="193"/>
      <c r="AB85" s="192"/>
      <c r="AC85" s="193"/>
      <c r="AD85" s="194"/>
      <c r="AE85" s="193"/>
      <c r="AF85" s="193"/>
      <c r="AG85" s="194"/>
      <c r="AH85" s="100"/>
      <c r="AJ85" s="454" t="s">
        <v>90</v>
      </c>
      <c r="AK85" s="455"/>
      <c r="AL85" s="455"/>
      <c r="AM85" s="455"/>
      <c r="AN85" s="455"/>
      <c r="AO85" s="456" t="s">
        <v>44</v>
      </c>
      <c r="AP85" s="456"/>
      <c r="AQ85" s="456"/>
      <c r="AR85" s="456"/>
      <c r="AS85" s="456"/>
      <c r="AT85" s="457" t="s">
        <v>44</v>
      </c>
      <c r="AU85" s="218">
        <f>IF(BI76="","",BI76)</f>
        <v>19</v>
      </c>
      <c r="AV85" s="206" t="str">
        <f t="shared" si="13"/>
        <v>-</v>
      </c>
      <c r="AW85" s="219">
        <f>IF(BG76="","",BG76)</f>
        <v>21</v>
      </c>
      <c r="AX85" s="355" t="str">
        <f>IF(BJ76="","",IF(BJ76="○","×",IF(BJ76="×","○")))</f>
        <v>×</v>
      </c>
      <c r="AY85" s="230">
        <f>IF(BI79="","",BI79)</f>
        <v>13</v>
      </c>
      <c r="AZ85" s="223" t="str">
        <f t="shared" ref="AZ85:AZ87" si="16">IF(AY85="","","-")</f>
        <v>-</v>
      </c>
      <c r="BA85" s="219">
        <f>IF(BG79="","",BG79)</f>
        <v>21</v>
      </c>
      <c r="BB85" s="355" t="str">
        <f>IF(BJ79="","",IF(BJ79="○","×",IF(BJ79="×","○")))</f>
        <v>×</v>
      </c>
      <c r="BC85" s="233">
        <f>IF(BI82="","",BI82)</f>
        <v>11</v>
      </c>
      <c r="BD85" s="206" t="str">
        <f>IF(BC85="","","-")</f>
        <v>-</v>
      </c>
      <c r="BE85" s="232">
        <f>IF(BG82="","",BG82)</f>
        <v>21</v>
      </c>
      <c r="BF85" s="355" t="str">
        <f>IF(BJ82="","",IF(BJ82="○","×",IF(BJ82="×","○")))</f>
        <v>×</v>
      </c>
      <c r="BG85" s="358"/>
      <c r="BH85" s="359"/>
      <c r="BI85" s="359"/>
      <c r="BJ85" s="384"/>
      <c r="BK85" s="436" t="s">
        <v>301</v>
      </c>
      <c r="BL85" s="437"/>
      <c r="BM85" s="437"/>
      <c r="BN85" s="438"/>
      <c r="BO85" s="152"/>
      <c r="BP85" s="192"/>
      <c r="BQ85" s="193"/>
      <c r="BR85" s="192"/>
      <c r="BS85" s="193"/>
      <c r="BT85" s="194"/>
      <c r="BU85" s="193"/>
      <c r="BV85" s="193"/>
      <c r="BW85" s="194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</row>
    <row r="86" spans="1:94" ht="13.05" customHeight="1" x14ac:dyDescent="0.15">
      <c r="A86" s="22"/>
      <c r="B86" s="22"/>
      <c r="C86" s="36" t="s">
        <v>71</v>
      </c>
      <c r="D86" s="37" t="s">
        <v>10</v>
      </c>
      <c r="E86" s="218">
        <f>IF(S77="","",S77)</f>
        <v>20</v>
      </c>
      <c r="F86" s="206" t="str">
        <f t="shared" si="12"/>
        <v>-</v>
      </c>
      <c r="G86" s="219">
        <f>IF(Q77="","",Q77)</f>
        <v>22</v>
      </c>
      <c r="H86" s="356" t="str">
        <f>IF(J83="","",J83)</f>
        <v>-</v>
      </c>
      <c r="I86" s="230">
        <f>IF(S80="","",S80)</f>
        <v>17</v>
      </c>
      <c r="J86" s="206" t="str">
        <f t="shared" si="14"/>
        <v>-</v>
      </c>
      <c r="K86" s="219">
        <f>IF(Q80="","",Q80)</f>
        <v>21</v>
      </c>
      <c r="L86" s="356" t="str">
        <f>IF(N83="","",N83)</f>
        <v/>
      </c>
      <c r="M86" s="230">
        <f>IF(S83="","",S83)</f>
        <v>21</v>
      </c>
      <c r="N86" s="206" t="str">
        <f>IF(M86="","","-")</f>
        <v>-</v>
      </c>
      <c r="O86" s="219">
        <f>IF(Q83="","",Q83)</f>
        <v>16</v>
      </c>
      <c r="P86" s="356" t="str">
        <f>IF(R83="","",R83)</f>
        <v>-</v>
      </c>
      <c r="Q86" s="361"/>
      <c r="R86" s="323"/>
      <c r="S86" s="323"/>
      <c r="T86" s="385"/>
      <c r="U86" s="400"/>
      <c r="V86" s="401"/>
      <c r="W86" s="401"/>
      <c r="X86" s="402"/>
      <c r="Y86" s="152"/>
      <c r="Z86" s="190">
        <f>COUNTIF(E85:T87,"○")</f>
        <v>2</v>
      </c>
      <c r="AA86" s="191">
        <f>COUNTIF(E85:T87,"×")</f>
        <v>1</v>
      </c>
      <c r="AB86" s="196">
        <f>(IF((E85&gt;G85),1,0))+(IF((E86&gt;G86),1,0))+(IF((E87&gt;G87),1,0))+(IF((I85&gt;K85),1,0))+(IF((I86&gt;K86),1,0))+(IF((I87&gt;K87),1,0))+(IF((M85&gt;O85),1,0))+(IF((M86&gt;O86),1,0))+(IF((M87&gt;O87),1,0))+(IF((Q85&gt;S85),1,0))+(IF((Q86&gt;S86),1,0))+(IF((Q87&gt;S87),1,0))</f>
        <v>4</v>
      </c>
      <c r="AC86" s="197">
        <f>(IF((E85&lt;G85),1,0))+(IF((E86&lt;G86),1,0))+(IF((E87&lt;G87),1,0))+(IF((I85&lt;K85),1,0))+(IF((I86&lt;K86),1,0))+(IF((I87&lt;K87),1,0))+(IF((M85&lt;O85),1,0))+(IF((M86&lt;O86),1,0))+(IF((M87&lt;O87),1,0))+(IF((Q85&lt;S85),1,0))+(IF((Q86&lt;S86),1,0))+(IF((Q87&lt;S87),1,0))</f>
        <v>3</v>
      </c>
      <c r="AD86" s="198">
        <f>AB86-AC86</f>
        <v>1</v>
      </c>
      <c r="AE86" s="191">
        <f>SUM(E85:E87,I85:I87,M85:M87,Q85:Q87)</f>
        <v>137</v>
      </c>
      <c r="AF86" s="191">
        <f>SUM(G85:G87,K85:K87,O85:O87,S85:S87)</f>
        <v>133</v>
      </c>
      <c r="AG86" s="195">
        <f>AE86-AF86</f>
        <v>4</v>
      </c>
      <c r="AH86" s="100"/>
      <c r="AJ86" s="380" t="s">
        <v>91</v>
      </c>
      <c r="AK86" s="381"/>
      <c r="AL86" s="381"/>
      <c r="AM86" s="381"/>
      <c r="AN86" s="381"/>
      <c r="AO86" s="311" t="s">
        <v>245</v>
      </c>
      <c r="AP86" s="311"/>
      <c r="AQ86" s="311"/>
      <c r="AR86" s="311"/>
      <c r="AS86" s="311"/>
      <c r="AT86" s="312" t="s">
        <v>44</v>
      </c>
      <c r="AU86" s="218">
        <f>IF(BI77="","",BI77)</f>
        <v>13</v>
      </c>
      <c r="AV86" s="206" t="str">
        <f t="shared" si="13"/>
        <v>-</v>
      </c>
      <c r="AW86" s="219">
        <f>IF(BG77="","",BG77)</f>
        <v>21</v>
      </c>
      <c r="AX86" s="356" t="str">
        <f>IF(AZ83="","",AZ83)</f>
        <v>-</v>
      </c>
      <c r="AY86" s="230">
        <f>IF(BI80="","",BI80)</f>
        <v>8</v>
      </c>
      <c r="AZ86" s="206" t="str">
        <f t="shared" si="16"/>
        <v>-</v>
      </c>
      <c r="BA86" s="219">
        <f>IF(BG80="","",BG80)</f>
        <v>21</v>
      </c>
      <c r="BB86" s="356" t="str">
        <f>IF(BD83="","",BD83)</f>
        <v/>
      </c>
      <c r="BC86" s="230">
        <f>IF(BI83="","",BI83)</f>
        <v>17</v>
      </c>
      <c r="BD86" s="206" t="str">
        <f>IF(BC86="","","-")</f>
        <v>-</v>
      </c>
      <c r="BE86" s="219">
        <f>IF(BG83="","",BG83)</f>
        <v>21</v>
      </c>
      <c r="BF86" s="356" t="str">
        <f>IF(BH83="","",BH83)</f>
        <v>-</v>
      </c>
      <c r="BG86" s="361"/>
      <c r="BH86" s="323"/>
      <c r="BI86" s="323"/>
      <c r="BJ86" s="385"/>
      <c r="BK86" s="400"/>
      <c r="BL86" s="401"/>
      <c r="BM86" s="401"/>
      <c r="BN86" s="402"/>
      <c r="BO86" s="152"/>
      <c r="BP86" s="190">
        <f>COUNTIF(AU85:BJ87,"○")</f>
        <v>0</v>
      </c>
      <c r="BQ86" s="191">
        <f>COUNTIF(AU85:BJ87,"×")</f>
        <v>3</v>
      </c>
      <c r="BR86" s="196">
        <f>(IF((AU85&gt;AW85),1,0))+(IF((AU86&gt;AW86),1,0))+(IF((AU87&gt;AW87),1,0))+(IF((AY85&gt;BA85),1,0))+(IF((AY86&gt;BA86),1,0))+(IF((AY87&gt;BA87),1,0))+(IF((BC85&gt;BE85),1,0))+(IF((BC86&gt;BE86),1,0))+(IF((BC87&gt;BE87),1,0))+(IF((BG85&gt;BI85),1,0))+(IF((BG86&gt;BI86),1,0))+(IF((BG87&gt;BI87),1,0))</f>
        <v>0</v>
      </c>
      <c r="BS86" s="197">
        <f>(IF((AU85&lt;AW85),1,0))+(IF((AU86&lt;AW86),1,0))+(IF((AU87&lt;AW87),1,0))+(IF((AY85&lt;BA85),1,0))+(IF((AY86&lt;BA86),1,0))+(IF((AY87&lt;BA87),1,0))+(IF((BC85&lt;BE85),1,0))+(IF((BC86&lt;BE86),1,0))+(IF((BC87&lt;BE87),1,0))+(IF((BG85&lt;BI85),1,0))+(IF((BG86&lt;BI86),1,0))+(IF((BG87&lt;BI87),1,0))</f>
        <v>6</v>
      </c>
      <c r="BT86" s="198">
        <f>BR86-BS86</f>
        <v>-6</v>
      </c>
      <c r="BU86" s="191">
        <f>SUM(AU85:AU87,AY85:AY87,BC85:BC87,BG85:BG87)</f>
        <v>81</v>
      </c>
      <c r="BV86" s="191">
        <f>SUM(AW85:AW87,BA85:BA87,BE85:BE87,BI85:BI87)</f>
        <v>126</v>
      </c>
      <c r="BW86" s="195">
        <f>BU86-BV86</f>
        <v>-45</v>
      </c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</row>
    <row r="87" spans="1:94" ht="13.05" customHeight="1" thickBot="1" x14ac:dyDescent="0.2">
      <c r="A87" s="9"/>
      <c r="B87" s="9"/>
      <c r="C87" s="42"/>
      <c r="D87" s="43"/>
      <c r="E87" s="234" t="str">
        <f>IF(S78="","",S78)</f>
        <v/>
      </c>
      <c r="F87" s="235" t="str">
        <f t="shared" si="12"/>
        <v/>
      </c>
      <c r="G87" s="236" t="str">
        <f>IF(Q78="","",Q78)</f>
        <v/>
      </c>
      <c r="H87" s="366" t="str">
        <f>IF(J84="","",J84)</f>
        <v>-</v>
      </c>
      <c r="I87" s="237">
        <f>IF(S81="","",S81)</f>
        <v>21</v>
      </c>
      <c r="J87" s="235" t="str">
        <f t="shared" si="14"/>
        <v>-</v>
      </c>
      <c r="K87" s="236">
        <f>IF(Q81="","",Q81)</f>
        <v>18</v>
      </c>
      <c r="L87" s="366" t="str">
        <f>IF(N84="","",N84)</f>
        <v/>
      </c>
      <c r="M87" s="237" t="str">
        <f>IF(S84="","",S84)</f>
        <v/>
      </c>
      <c r="N87" s="235" t="str">
        <f>IF(M87="","","-")</f>
        <v/>
      </c>
      <c r="O87" s="236" t="str">
        <f>IF(Q84="","",Q84)</f>
        <v/>
      </c>
      <c r="P87" s="366" t="str">
        <f>IF(R84="","",R84)</f>
        <v/>
      </c>
      <c r="Q87" s="367"/>
      <c r="R87" s="368"/>
      <c r="S87" s="368"/>
      <c r="T87" s="386"/>
      <c r="U87" s="185">
        <f>Z86</f>
        <v>2</v>
      </c>
      <c r="V87" s="186" t="s">
        <v>20</v>
      </c>
      <c r="W87" s="186">
        <f>AA86</f>
        <v>1</v>
      </c>
      <c r="X87" s="187" t="s">
        <v>17</v>
      </c>
      <c r="Y87" s="152"/>
      <c r="Z87" s="199"/>
      <c r="AA87" s="200"/>
      <c r="AB87" s="199"/>
      <c r="AC87" s="200"/>
      <c r="AD87" s="201"/>
      <c r="AE87" s="200"/>
      <c r="AF87" s="200"/>
      <c r="AG87" s="201"/>
      <c r="AH87" s="100"/>
      <c r="AJ87" s="458"/>
      <c r="AK87" s="459"/>
      <c r="AL87" s="459"/>
      <c r="AM87" s="459"/>
      <c r="AN87" s="459"/>
      <c r="AO87" s="459"/>
      <c r="AP87" s="459"/>
      <c r="AQ87" s="459"/>
      <c r="AR87" s="459"/>
      <c r="AS87" s="459"/>
      <c r="AT87" s="460"/>
      <c r="AU87" s="234" t="str">
        <f>IF(BI78="","",BI78)</f>
        <v/>
      </c>
      <c r="AV87" s="235" t="str">
        <f t="shared" si="13"/>
        <v/>
      </c>
      <c r="AW87" s="236" t="str">
        <f>IF(BG78="","",BG78)</f>
        <v/>
      </c>
      <c r="AX87" s="366" t="str">
        <f>IF(AZ84="","",AZ84)</f>
        <v>-</v>
      </c>
      <c r="AY87" s="237" t="str">
        <f>IF(BI81="","",BI81)</f>
        <v/>
      </c>
      <c r="AZ87" s="235" t="str">
        <f t="shared" si="16"/>
        <v/>
      </c>
      <c r="BA87" s="236" t="str">
        <f>IF(BG81="","",BG81)</f>
        <v/>
      </c>
      <c r="BB87" s="366" t="str">
        <f>IF(BD84="","",BD84)</f>
        <v/>
      </c>
      <c r="BC87" s="237" t="str">
        <f>IF(BI84="","",BI84)</f>
        <v/>
      </c>
      <c r="BD87" s="235" t="str">
        <f>IF(BC87="","","-")</f>
        <v/>
      </c>
      <c r="BE87" s="236" t="str">
        <f>IF(BG84="","",BG84)</f>
        <v/>
      </c>
      <c r="BF87" s="366" t="str">
        <f>IF(BH84="","",BH84)</f>
        <v/>
      </c>
      <c r="BG87" s="367"/>
      <c r="BH87" s="368"/>
      <c r="BI87" s="368"/>
      <c r="BJ87" s="386"/>
      <c r="BK87" s="185">
        <f>BP86</f>
        <v>0</v>
      </c>
      <c r="BL87" s="186" t="s">
        <v>20</v>
      </c>
      <c r="BM87" s="186">
        <f>BQ86</f>
        <v>3</v>
      </c>
      <c r="BN87" s="187" t="s">
        <v>17</v>
      </c>
      <c r="BO87" s="152"/>
      <c r="BP87" s="199"/>
      <c r="BQ87" s="200"/>
      <c r="BR87" s="199"/>
      <c r="BS87" s="200"/>
      <c r="BT87" s="201"/>
      <c r="BU87" s="200"/>
      <c r="BV87" s="200"/>
      <c r="BW87" s="201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</row>
    <row r="88" spans="1:94" ht="13.05" customHeight="1" thickBot="1" x14ac:dyDescent="0.25"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0"/>
      <c r="Q88" s="30"/>
      <c r="R88" s="30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</row>
    <row r="89" spans="1:94" ht="13.05" customHeight="1" x14ac:dyDescent="0.2">
      <c r="A89" s="66"/>
      <c r="B89" s="66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8"/>
      <c r="Q89" s="68"/>
      <c r="R89" s="68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</row>
    <row r="90" spans="1:94" ht="13.05" customHeight="1" x14ac:dyDescent="0.2">
      <c r="B90" s="8"/>
      <c r="C90" s="341" t="s">
        <v>237</v>
      </c>
      <c r="D90" s="341"/>
      <c r="E90" s="341"/>
      <c r="F90" s="341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81"/>
      <c r="R90" s="81"/>
      <c r="S90" s="81"/>
      <c r="T90" s="81"/>
      <c r="U90" s="81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8"/>
      <c r="AX90" s="8"/>
      <c r="AY90" s="8"/>
      <c r="AZ90" s="8"/>
      <c r="BA90" s="8"/>
      <c r="BB90" s="8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</row>
    <row r="91" spans="1:94" ht="13.05" customHeight="1" x14ac:dyDescent="0.2">
      <c r="B91" s="8"/>
      <c r="C91" s="341"/>
      <c r="D91" s="341"/>
      <c r="E91" s="341"/>
      <c r="F91" s="341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2" t="s">
        <v>215</v>
      </c>
      <c r="R91" s="342"/>
      <c r="S91" s="342"/>
      <c r="T91" s="342"/>
      <c r="U91" s="342"/>
      <c r="V91" s="342"/>
      <c r="W91" s="342"/>
      <c r="X91" s="342"/>
      <c r="Y91" s="342"/>
      <c r="Z91" s="342"/>
      <c r="AA91" s="342"/>
      <c r="AB91" s="342"/>
      <c r="AC91" s="82"/>
      <c r="AD91" s="82"/>
      <c r="AE91" s="82"/>
      <c r="AF91" s="82"/>
      <c r="AG91" s="82"/>
      <c r="AH91" s="82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8"/>
      <c r="AX91" s="8"/>
      <c r="AY91" s="8"/>
      <c r="AZ91" s="8"/>
      <c r="BA91" s="8"/>
      <c r="BB91" s="8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</row>
    <row r="92" spans="1:94" ht="13.05" customHeight="1" x14ac:dyDescent="0.2">
      <c r="B92" s="8"/>
      <c r="C92" s="341"/>
      <c r="D92" s="341"/>
      <c r="E92" s="341"/>
      <c r="F92" s="341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2"/>
      <c r="R92" s="342"/>
      <c r="S92" s="342"/>
      <c r="T92" s="342"/>
      <c r="U92" s="342"/>
      <c r="V92" s="342"/>
      <c r="W92" s="342"/>
      <c r="X92" s="342"/>
      <c r="Y92" s="342"/>
      <c r="Z92" s="342"/>
      <c r="AA92" s="342"/>
      <c r="AB92" s="342"/>
      <c r="AC92" s="82"/>
      <c r="AD92" s="82"/>
      <c r="AE92" s="82"/>
      <c r="AF92" s="82"/>
      <c r="AG92" s="82"/>
      <c r="AH92" s="82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</row>
    <row r="93" spans="1:94" ht="13.05" customHeight="1" thickBot="1" x14ac:dyDescent="0.25">
      <c r="B93" s="8"/>
      <c r="C93" s="341"/>
      <c r="D93" s="341"/>
      <c r="E93" s="341"/>
      <c r="F93" s="341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81"/>
      <c r="R93" s="81"/>
      <c r="S93" s="81"/>
      <c r="T93" s="81"/>
      <c r="U93" s="81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8"/>
      <c r="AT93" s="8"/>
      <c r="AU93" s="8"/>
      <c r="AV93" s="8"/>
      <c r="AW93" s="8"/>
      <c r="AX93" s="8"/>
      <c r="AY93" s="8"/>
      <c r="AZ93" s="8"/>
      <c r="BA93" s="8"/>
      <c r="BB93" s="8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</row>
    <row r="94" spans="1:94" ht="12" customHeight="1" x14ac:dyDescent="0.15">
      <c r="C94" s="343" t="s">
        <v>21</v>
      </c>
      <c r="D94" s="344"/>
      <c r="E94" s="347" t="str">
        <f>C96</f>
        <v>波多大五郎</v>
      </c>
      <c r="F94" s="348"/>
      <c r="G94" s="348"/>
      <c r="H94" s="349"/>
      <c r="I94" s="350" t="str">
        <f>C99</f>
        <v>山本憲矢</v>
      </c>
      <c r="J94" s="348"/>
      <c r="K94" s="348"/>
      <c r="L94" s="349"/>
      <c r="M94" s="350" t="str">
        <f>C102</f>
        <v>西原輝一</v>
      </c>
      <c r="N94" s="348"/>
      <c r="O94" s="348"/>
      <c r="P94" s="349"/>
      <c r="Q94" s="350" t="str">
        <f>C105</f>
        <v>船橋雅志</v>
      </c>
      <c r="R94" s="348"/>
      <c r="S94" s="348"/>
      <c r="T94" s="349"/>
      <c r="U94" s="350" t="str">
        <f>C108</f>
        <v>菊地陽成</v>
      </c>
      <c r="V94" s="348"/>
      <c r="W94" s="348"/>
      <c r="X94" s="348"/>
      <c r="Y94" s="350" t="str">
        <f>C111</f>
        <v>柚山　治</v>
      </c>
      <c r="Z94" s="348"/>
      <c r="AA94" s="348"/>
      <c r="AB94" s="351"/>
      <c r="AC94" s="448" t="s">
        <v>11</v>
      </c>
      <c r="AD94" s="449"/>
      <c r="AE94" s="449"/>
      <c r="AF94" s="450"/>
      <c r="AG94" s="160"/>
      <c r="AH94" s="461" t="s">
        <v>13</v>
      </c>
      <c r="AI94" s="462"/>
      <c r="AJ94" s="463" t="s">
        <v>14</v>
      </c>
      <c r="AK94" s="464"/>
      <c r="AL94" s="465"/>
      <c r="AM94" s="451" t="s">
        <v>15</v>
      </c>
      <c r="AN94" s="452"/>
      <c r="AO94" s="453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</row>
    <row r="95" spans="1:94" ht="12" customHeight="1" thickBot="1" x14ac:dyDescent="0.2">
      <c r="C95" s="345"/>
      <c r="D95" s="346"/>
      <c r="E95" s="352" t="str">
        <f>C97</f>
        <v>續木雅仁</v>
      </c>
      <c r="F95" s="353"/>
      <c r="G95" s="353"/>
      <c r="H95" s="354"/>
      <c r="I95" s="378" t="str">
        <f>C100</f>
        <v>西村志穂</v>
      </c>
      <c r="J95" s="353"/>
      <c r="K95" s="353"/>
      <c r="L95" s="354"/>
      <c r="M95" s="378" t="str">
        <f>C103</f>
        <v>小松豊明</v>
      </c>
      <c r="N95" s="353"/>
      <c r="O95" s="353"/>
      <c r="P95" s="354"/>
      <c r="Q95" s="378" t="str">
        <f>C106</f>
        <v>岡部勇輝</v>
      </c>
      <c r="R95" s="353"/>
      <c r="S95" s="353"/>
      <c r="T95" s="354"/>
      <c r="U95" s="378" t="str">
        <f>C109</f>
        <v>菊地晴翔</v>
      </c>
      <c r="V95" s="353"/>
      <c r="W95" s="353"/>
      <c r="X95" s="353"/>
      <c r="Y95" s="378" t="str">
        <f>C112</f>
        <v>松本浩幸</v>
      </c>
      <c r="Z95" s="353"/>
      <c r="AA95" s="353"/>
      <c r="AB95" s="379"/>
      <c r="AC95" s="390" t="s">
        <v>12</v>
      </c>
      <c r="AD95" s="391"/>
      <c r="AE95" s="391"/>
      <c r="AF95" s="392"/>
      <c r="AG95" s="160"/>
      <c r="AH95" s="202" t="s">
        <v>16</v>
      </c>
      <c r="AI95" s="203" t="s">
        <v>17</v>
      </c>
      <c r="AJ95" s="202" t="s">
        <v>9</v>
      </c>
      <c r="AK95" s="203" t="s">
        <v>18</v>
      </c>
      <c r="AL95" s="204" t="s">
        <v>19</v>
      </c>
      <c r="AM95" s="203" t="s">
        <v>9</v>
      </c>
      <c r="AN95" s="203" t="s">
        <v>18</v>
      </c>
      <c r="AO95" s="204" t="s">
        <v>19</v>
      </c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</row>
    <row r="96" spans="1:94" ht="13.05" customHeight="1" x14ac:dyDescent="0.15">
      <c r="C96" s="85" t="s">
        <v>206</v>
      </c>
      <c r="D96" s="86" t="s">
        <v>45</v>
      </c>
      <c r="E96" s="319"/>
      <c r="F96" s="320"/>
      <c r="G96" s="320"/>
      <c r="H96" s="321"/>
      <c r="I96" s="205">
        <v>7</v>
      </c>
      <c r="J96" s="206" t="str">
        <f>IF(I96="","","-")</f>
        <v>-</v>
      </c>
      <c r="K96" s="207">
        <v>15</v>
      </c>
      <c r="L96" s="383" t="str">
        <f>IF(I96&lt;&gt;"",IF(I96&gt;K96,IF(I97&gt;K97,"○",IF(I98&gt;K98,"○","×")),IF(I97&gt;K97,IF(I98&gt;K98,"○","×"),"×")),"")</f>
        <v>×</v>
      </c>
      <c r="M96" s="205">
        <v>8</v>
      </c>
      <c r="N96" s="208" t="str">
        <f t="shared" ref="N96:N101" si="17">IF(M96="","","-")</f>
        <v>-</v>
      </c>
      <c r="O96" s="209">
        <v>15</v>
      </c>
      <c r="P96" s="383" t="str">
        <f>IF(M96&lt;&gt;"",IF(M96&gt;O96,IF(M97&gt;O97,"○",IF(M98&gt;O98,"○","×")),IF(M97&gt;O97,IF(M98&gt;O98,"○","×"),"×")),"")</f>
        <v>×</v>
      </c>
      <c r="Q96" s="205">
        <v>9</v>
      </c>
      <c r="R96" s="208" t="str">
        <f t="shared" ref="R96:R104" si="18">IF(Q96="","","-")</f>
        <v>-</v>
      </c>
      <c r="S96" s="209">
        <v>15</v>
      </c>
      <c r="T96" s="383" t="str">
        <f>IF(Q96&lt;&gt;"",IF(Q96&gt;S96,IF(Q97&gt;S97,"○",IF(Q98&gt;S98,"○","×")),IF(Q97&gt;S97,IF(Q98&gt;S98,"○","×"),"×")),"")</f>
        <v>×</v>
      </c>
      <c r="U96" s="205">
        <v>10</v>
      </c>
      <c r="V96" s="208" t="str">
        <f t="shared" ref="V96:V107" si="19">IF(U96="","","-")</f>
        <v>-</v>
      </c>
      <c r="W96" s="209">
        <v>15</v>
      </c>
      <c r="X96" s="447" t="str">
        <f>IF(U96&lt;&gt;"",IF(U96&gt;W96,IF(U97&gt;W97,"○",IF(U98&gt;W98,"○","×")),IF(U97&gt;W97,IF(U98&gt;W98,"○","×"),"×")),"")</f>
        <v>×</v>
      </c>
      <c r="Y96" s="205">
        <v>8</v>
      </c>
      <c r="Z96" s="208" t="str">
        <f t="shared" ref="Z96:Z110" si="20">IF(Y96="","","-")</f>
        <v>-</v>
      </c>
      <c r="AA96" s="209">
        <v>15</v>
      </c>
      <c r="AB96" s="447" t="str">
        <f>IF(Y96&lt;&gt;"",IF(Y96&gt;AA96,IF(Y97&gt;AA97,"○",IF(Y98&gt;AA98,"○","×")),IF(Y97&gt;AA97,IF(Y98&gt;AA98,"○","×"),"×")),"")</f>
        <v>×</v>
      </c>
      <c r="AC96" s="397" t="s">
        <v>319</v>
      </c>
      <c r="AD96" s="398"/>
      <c r="AE96" s="398"/>
      <c r="AF96" s="399"/>
      <c r="AG96" s="160"/>
      <c r="AH96" s="161"/>
      <c r="AI96" s="162"/>
      <c r="AJ96" s="163"/>
      <c r="AK96" s="164"/>
      <c r="AL96" s="165"/>
      <c r="AM96" s="162"/>
      <c r="AN96" s="162"/>
      <c r="AO96" s="165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</row>
    <row r="97" spans="2:94" ht="13.05" customHeight="1" x14ac:dyDescent="0.15">
      <c r="C97" s="85" t="s">
        <v>204</v>
      </c>
      <c r="D97" s="86" t="s">
        <v>205</v>
      </c>
      <c r="E97" s="322"/>
      <c r="F97" s="323"/>
      <c r="G97" s="323"/>
      <c r="H97" s="324"/>
      <c r="I97" s="205">
        <v>15</v>
      </c>
      <c r="J97" s="206" t="str">
        <f>IF(I97="","","-")</f>
        <v>-</v>
      </c>
      <c r="K97" s="212">
        <v>9</v>
      </c>
      <c r="L97" s="370"/>
      <c r="M97" s="205">
        <v>12</v>
      </c>
      <c r="N97" s="206" t="str">
        <f t="shared" si="17"/>
        <v>-</v>
      </c>
      <c r="O97" s="207">
        <v>15</v>
      </c>
      <c r="P97" s="370"/>
      <c r="Q97" s="205">
        <v>7</v>
      </c>
      <c r="R97" s="206" t="str">
        <f t="shared" si="18"/>
        <v>-</v>
      </c>
      <c r="S97" s="207">
        <v>15</v>
      </c>
      <c r="T97" s="370"/>
      <c r="U97" s="205">
        <v>6</v>
      </c>
      <c r="V97" s="206" t="str">
        <f t="shared" si="19"/>
        <v>-</v>
      </c>
      <c r="W97" s="207">
        <v>15</v>
      </c>
      <c r="X97" s="375"/>
      <c r="Y97" s="205">
        <v>17</v>
      </c>
      <c r="Z97" s="206" t="str">
        <f t="shared" si="20"/>
        <v>-</v>
      </c>
      <c r="AA97" s="207">
        <v>15</v>
      </c>
      <c r="AB97" s="375"/>
      <c r="AC97" s="400"/>
      <c r="AD97" s="401"/>
      <c r="AE97" s="401"/>
      <c r="AF97" s="402"/>
      <c r="AG97" s="166"/>
      <c r="AH97" s="161">
        <f>COUNTIF(E96:AB98,"○")</f>
        <v>0</v>
      </c>
      <c r="AI97" s="162">
        <f>COUNTIF(E96:AB98,"×")</f>
        <v>5</v>
      </c>
      <c r="AJ97" s="163">
        <f>(IF((E96&gt;G96),1,0))+(IF((E97&gt;G97),1,0))+(IF((E98&gt;G98),1,0))+(IF((I96&gt;K96),1,0))+(IF((I97&gt;K97),1,0))+(IF((I98&gt;K98),1,0))+(IF((M96&gt;O96),1,0))+(IF((M97&gt;O97),1,0))+(IF((M98&gt;O98),1,0))+(IF((Q96&gt;S96),1,0))+(IF((Q97&gt;S97),1,0))+(IF((Q98&gt;S98),1,0))+(IF((U96&gt;W96),1,0))+(IF((U97&gt;W97),1,0))+(IF((U98&gt;W98),1,0))+(IF((Y96&gt;AA96),1,0))+(IF((Y97&gt;AA97),1,0))+(IF((Y98&gt;AA98),1,0))</f>
        <v>2</v>
      </c>
      <c r="AK97" s="164">
        <f>(IF((E96&lt;G96),1,0))+(IF((E97&lt;G97),1,0))+(IF((E98&lt;G98),1,0))+(IF((I96&lt;K96),1,0))+(IF((I97&lt;K97),1,0))+(IF((I98&lt;K98),1,0))+(IF((M96&lt;O96),1,0))+(IF((M97&lt;O97),1,0))+(IF((M98&lt;O98),1,0))+(IF((Q96&lt;S96),1,0))+(IF((Q97&lt;S97),1,0))+(IF((Q98&lt;S98),1,0))+(IF((U96&lt;W96),1,0))+(IF((U97&lt;W97),1,0))+(IF((U98&lt;W98),1,0))+(IF((Y96&lt;AA96),1,0))+(IF((Y97&lt;AA97),1,0))+(IF((Y98&lt;AA98),1,0))</f>
        <v>10</v>
      </c>
      <c r="AL97" s="167">
        <f>AJ97-AK97</f>
        <v>-8</v>
      </c>
      <c r="AM97" s="162">
        <f>SUM(E96:E98,I96:I98,M96:M98,Q96:Q98,U96:U98,Y96:Y98)</f>
        <v>111</v>
      </c>
      <c r="AN97" s="162">
        <f>SUM(G96:G98,K96:K98,O96:O98,S96:S98,W96:W98,AA96:AA98)</f>
        <v>174</v>
      </c>
      <c r="AO97" s="165">
        <f>AM97-AN97</f>
        <v>-63</v>
      </c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</row>
    <row r="98" spans="2:94" ht="13.05" customHeight="1" x14ac:dyDescent="0.15">
      <c r="C98" s="87"/>
      <c r="D98" s="88"/>
      <c r="E98" s="325"/>
      <c r="F98" s="326"/>
      <c r="G98" s="326"/>
      <c r="H98" s="327"/>
      <c r="I98" s="215">
        <v>5</v>
      </c>
      <c r="J98" s="206" t="str">
        <f>IF(I98="","","-")</f>
        <v>-</v>
      </c>
      <c r="K98" s="216">
        <v>15</v>
      </c>
      <c r="L98" s="371"/>
      <c r="M98" s="215"/>
      <c r="N98" s="217" t="str">
        <f t="shared" si="17"/>
        <v/>
      </c>
      <c r="O98" s="216"/>
      <c r="P98" s="370"/>
      <c r="Q98" s="205"/>
      <c r="R98" s="206" t="str">
        <f t="shared" si="18"/>
        <v/>
      </c>
      <c r="S98" s="207"/>
      <c r="T98" s="370"/>
      <c r="U98" s="205"/>
      <c r="V98" s="206" t="str">
        <f t="shared" si="19"/>
        <v/>
      </c>
      <c r="W98" s="207"/>
      <c r="X98" s="375"/>
      <c r="Y98" s="205">
        <v>7</v>
      </c>
      <c r="Z98" s="206" t="str">
        <f t="shared" si="20"/>
        <v>-</v>
      </c>
      <c r="AA98" s="207">
        <v>15</v>
      </c>
      <c r="AB98" s="375"/>
      <c r="AC98" s="168">
        <f>AH97</f>
        <v>0</v>
      </c>
      <c r="AD98" s="100" t="s">
        <v>20</v>
      </c>
      <c r="AE98" s="100">
        <f>AI97</f>
        <v>5</v>
      </c>
      <c r="AF98" s="169" t="s">
        <v>17</v>
      </c>
      <c r="AG98" s="160"/>
      <c r="AH98" s="161"/>
      <c r="AI98" s="162"/>
      <c r="AJ98" s="163"/>
      <c r="AK98" s="164"/>
      <c r="AL98" s="165"/>
      <c r="AM98" s="162"/>
      <c r="AN98" s="162"/>
      <c r="AO98" s="165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</row>
    <row r="99" spans="2:94" ht="13.05" customHeight="1" x14ac:dyDescent="0.15">
      <c r="C99" s="85" t="s">
        <v>105</v>
      </c>
      <c r="D99" s="89" t="s">
        <v>43</v>
      </c>
      <c r="E99" s="218">
        <f>IF(K96="","",K96)</f>
        <v>15</v>
      </c>
      <c r="F99" s="206" t="str">
        <f t="shared" ref="F99:F113" si="21">IF(E99="","","-")</f>
        <v>-</v>
      </c>
      <c r="G99" s="219">
        <f>IF(I96="","",I96)</f>
        <v>7</v>
      </c>
      <c r="H99" s="355" t="str">
        <f>IF(L96="","",IF(L96="○","×",IF(L96="×","○")))</f>
        <v>○</v>
      </c>
      <c r="I99" s="358"/>
      <c r="J99" s="359"/>
      <c r="K99" s="359"/>
      <c r="L99" s="360"/>
      <c r="M99" s="205">
        <v>17</v>
      </c>
      <c r="N99" s="206" t="str">
        <f t="shared" si="17"/>
        <v>-</v>
      </c>
      <c r="O99" s="207">
        <v>19</v>
      </c>
      <c r="P99" s="369" t="str">
        <f>IF(M99&lt;&gt;"",IF(M99&gt;O99,IF(M100&gt;O100,"○",IF(M101&gt;O101,"○","×")),IF(M100&gt;O100,IF(M101&gt;O101,"○","×"),"×")),"")</f>
        <v>○</v>
      </c>
      <c r="Q99" s="222">
        <v>15</v>
      </c>
      <c r="R99" s="223" t="str">
        <f t="shared" si="18"/>
        <v>-</v>
      </c>
      <c r="S99" s="224">
        <v>10</v>
      </c>
      <c r="T99" s="369" t="str">
        <f>IF(Q99&lt;&gt;"",IF(Q99&gt;S99,IF(Q100&gt;S100,"○",IF(Q101&gt;S101,"○","×")),IF(Q100&gt;S100,IF(Q101&gt;S101,"○","×"),"×")),"")</f>
        <v>○</v>
      </c>
      <c r="U99" s="222">
        <v>8</v>
      </c>
      <c r="V99" s="223" t="str">
        <f t="shared" si="19"/>
        <v>-</v>
      </c>
      <c r="W99" s="224">
        <v>15</v>
      </c>
      <c r="X99" s="376" t="str">
        <f>IF(U99&lt;&gt;"",IF(U99&gt;W99,IF(U100&gt;W100,"○",IF(U101&gt;W101,"○","×")),IF(U100&gt;W100,IF(U101&gt;W101,"○","×"),"×")),"")</f>
        <v>○</v>
      </c>
      <c r="Y99" s="222">
        <v>15</v>
      </c>
      <c r="Z99" s="223" t="str">
        <f t="shared" si="20"/>
        <v>-</v>
      </c>
      <c r="AA99" s="224">
        <v>12</v>
      </c>
      <c r="AB99" s="376" t="str">
        <f>IF(Y99&lt;&gt;"",IF(Y99&gt;AA99,IF(Y100&gt;AA100,"○",IF(Y101&gt;AA101,"○","×")),IF(Y100&gt;AA100,IF(Y101&gt;AA101,"○","×"),"×")),"")</f>
        <v>○</v>
      </c>
      <c r="AC99" s="436" t="s">
        <v>283</v>
      </c>
      <c r="AD99" s="437"/>
      <c r="AE99" s="437"/>
      <c r="AF99" s="438"/>
      <c r="AG99" s="160"/>
      <c r="AH99" s="170"/>
      <c r="AI99" s="171"/>
      <c r="AJ99" s="172"/>
      <c r="AK99" s="173"/>
      <c r="AL99" s="174"/>
      <c r="AM99" s="171"/>
      <c r="AN99" s="171"/>
      <c r="AO99" s="174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</row>
    <row r="100" spans="2:94" ht="13.05" customHeight="1" x14ac:dyDescent="0.2">
      <c r="C100" s="85" t="s">
        <v>106</v>
      </c>
      <c r="D100" s="90" t="s">
        <v>43</v>
      </c>
      <c r="E100" s="218">
        <f>IF(K97="","",K97)</f>
        <v>9</v>
      </c>
      <c r="F100" s="206" t="str">
        <f t="shared" si="21"/>
        <v>-</v>
      </c>
      <c r="G100" s="219">
        <f>IF(I97="","",I97)</f>
        <v>15</v>
      </c>
      <c r="H100" s="356" t="str">
        <f>IF(J97="","",J97)</f>
        <v>-</v>
      </c>
      <c r="I100" s="361"/>
      <c r="J100" s="323"/>
      <c r="K100" s="323"/>
      <c r="L100" s="324"/>
      <c r="M100" s="205">
        <v>15</v>
      </c>
      <c r="N100" s="206" t="str">
        <f t="shared" si="17"/>
        <v>-</v>
      </c>
      <c r="O100" s="207">
        <v>10</v>
      </c>
      <c r="P100" s="370"/>
      <c r="Q100" s="205">
        <v>10</v>
      </c>
      <c r="R100" s="206" t="str">
        <f t="shared" si="18"/>
        <v>-</v>
      </c>
      <c r="S100" s="207">
        <v>15</v>
      </c>
      <c r="T100" s="370"/>
      <c r="U100" s="205">
        <v>15</v>
      </c>
      <c r="V100" s="206" t="str">
        <f t="shared" si="19"/>
        <v>-</v>
      </c>
      <c r="W100" s="207">
        <v>12</v>
      </c>
      <c r="X100" s="375"/>
      <c r="Y100" s="205">
        <v>15</v>
      </c>
      <c r="Z100" s="206" t="str">
        <f t="shared" si="20"/>
        <v>-</v>
      </c>
      <c r="AA100" s="207">
        <v>11</v>
      </c>
      <c r="AB100" s="375"/>
      <c r="AC100" s="400"/>
      <c r="AD100" s="401"/>
      <c r="AE100" s="401"/>
      <c r="AF100" s="402"/>
      <c r="AG100" s="166"/>
      <c r="AH100" s="161">
        <f>COUNTIF(E99:AB101,"○")</f>
        <v>5</v>
      </c>
      <c r="AI100" s="162">
        <f>COUNTIF(E99:AB101,"×")</f>
        <v>0</v>
      </c>
      <c r="AJ100" s="163">
        <f>(IF((E99&gt;G99),1,0))+(IF((E100&gt;G100),1,0))+(IF((E101&gt;G101),1,0))+(IF((I99&gt;K99),1,0))+(IF((I100&gt;K100),1,0))+(IF((I101&gt;K101),1,0))+(IF((M99&gt;O99),1,0))+(IF((M100&gt;O100),1,0))+(IF((M101&gt;O101),1,0))+(IF((Q99&gt;S99),1,0))+(IF((Q100&gt;S100),1,0))+(IF((Q101&gt;S101),1,0))+(IF((U99&gt;W99),1,0))+(IF((U100&gt;W100),1,0))+(IF((U101&gt;W101),1,0))+(IF((Y99&gt;AA99),1,0))+(IF((Y100&gt;AA100),1,0))+(IF((Y101&gt;AA101),1,0))</f>
        <v>10</v>
      </c>
      <c r="AK100" s="164">
        <f>(IF((E99&lt;G99),1,0))+(IF((E100&lt;G100),1,0))+(IF((E101&lt;G101),1,0))+(IF((I99&lt;K99),1,0))+(IF((I100&lt;K100),1,0))+(IF((I101&lt;K101),1,0))+(IF((M99&lt;O99),1,0))+(IF((M100&lt;O100),1,0))+(IF((M101&lt;O101),1,0))+(IF((Q99&lt;S99),1,0))+(IF((Q100&lt;S100),1,0))+(IF((Q101&lt;S101),1,0))+(IF((U99&lt;W99),1,0))+(IF((U100&lt;W100),1,0))+(IF((U101&lt;W101),1,0))+(IF((Y99&lt;AA99),1,0))+(IF((Y100&lt;AA100),1,0))+(IF((Y101&lt;AA101),1,0))</f>
        <v>4</v>
      </c>
      <c r="AL100" s="167">
        <f>AJ100-AK100</f>
        <v>6</v>
      </c>
      <c r="AM100" s="162">
        <f>SUM(E99:E101,I99:I101,M99:M101,Q99:Q101,U99:U101,Y99:Y101)</f>
        <v>194</v>
      </c>
      <c r="AN100" s="162">
        <f>SUM(G99:G101,K99:K101,O99:O101,S99:S101,W99:W101,AA99:AA101)</f>
        <v>165</v>
      </c>
      <c r="AO100" s="165">
        <f>AM100-AN100</f>
        <v>29</v>
      </c>
      <c r="AS100" s="280" t="s">
        <v>22</v>
      </c>
      <c r="AT100" s="18"/>
      <c r="AU100" s="27"/>
      <c r="AV100" s="27"/>
      <c r="AW100" s="27"/>
      <c r="AX100" s="27"/>
      <c r="AY100" s="27"/>
      <c r="AZ100" s="27"/>
      <c r="BA100" s="27"/>
      <c r="BB100" s="226"/>
      <c r="BC100" s="226"/>
      <c r="BD100" s="226"/>
      <c r="BE100" s="226"/>
      <c r="BF100" s="226"/>
      <c r="BG100" s="226"/>
      <c r="BH100" s="226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</row>
    <row r="101" spans="2:94" ht="13.05" customHeight="1" x14ac:dyDescent="0.15">
      <c r="C101" s="87"/>
      <c r="D101" s="91"/>
      <c r="E101" s="227">
        <f>IF(K98="","",K98)</f>
        <v>15</v>
      </c>
      <c r="F101" s="206" t="str">
        <f t="shared" si="21"/>
        <v>-</v>
      </c>
      <c r="G101" s="228">
        <f>IF(I98="","",I98)</f>
        <v>5</v>
      </c>
      <c r="H101" s="357" t="str">
        <f>IF(J98="","",J98)</f>
        <v>-</v>
      </c>
      <c r="I101" s="362"/>
      <c r="J101" s="326"/>
      <c r="K101" s="326"/>
      <c r="L101" s="327"/>
      <c r="M101" s="215">
        <v>15</v>
      </c>
      <c r="N101" s="206" t="str">
        <f t="shared" si="17"/>
        <v>-</v>
      </c>
      <c r="O101" s="216">
        <v>12</v>
      </c>
      <c r="P101" s="371"/>
      <c r="Q101" s="215">
        <v>15</v>
      </c>
      <c r="R101" s="217" t="str">
        <f t="shared" si="18"/>
        <v>-</v>
      </c>
      <c r="S101" s="216">
        <v>11</v>
      </c>
      <c r="T101" s="371"/>
      <c r="U101" s="215">
        <v>15</v>
      </c>
      <c r="V101" s="217" t="str">
        <f t="shared" si="19"/>
        <v>-</v>
      </c>
      <c r="W101" s="216">
        <v>11</v>
      </c>
      <c r="X101" s="375"/>
      <c r="Y101" s="215"/>
      <c r="Z101" s="217" t="str">
        <f t="shared" si="20"/>
        <v/>
      </c>
      <c r="AA101" s="216"/>
      <c r="AB101" s="375"/>
      <c r="AC101" s="168">
        <f>AH100</f>
        <v>5</v>
      </c>
      <c r="AD101" s="100" t="s">
        <v>20</v>
      </c>
      <c r="AE101" s="100">
        <f>AI100</f>
        <v>0</v>
      </c>
      <c r="AF101" s="169" t="s">
        <v>17</v>
      </c>
      <c r="AG101" s="160"/>
      <c r="AH101" s="176"/>
      <c r="AI101" s="177"/>
      <c r="AJ101" s="178"/>
      <c r="AK101" s="179"/>
      <c r="AL101" s="180"/>
      <c r="AM101" s="177"/>
      <c r="AN101" s="177"/>
      <c r="AO101" s="180"/>
      <c r="AS101" s="524" t="str">
        <f>C99</f>
        <v>山本憲矢</v>
      </c>
      <c r="AT101" s="513"/>
      <c r="AU101" s="513"/>
      <c r="AV101" s="513"/>
      <c r="AW101" s="513"/>
      <c r="AX101" s="513"/>
      <c r="AY101" s="513"/>
      <c r="AZ101" s="513"/>
      <c r="BA101" s="553" t="str">
        <f>D99</f>
        <v>へなちょこ</v>
      </c>
      <c r="BB101" s="513"/>
      <c r="BC101" s="513"/>
      <c r="BD101" s="513"/>
      <c r="BE101" s="513"/>
      <c r="BF101" s="513"/>
      <c r="BG101" s="513"/>
      <c r="BH101" s="514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</row>
    <row r="102" spans="2:94" ht="13.05" customHeight="1" x14ac:dyDescent="0.15">
      <c r="C102" s="92" t="s">
        <v>102</v>
      </c>
      <c r="D102" s="90" t="s">
        <v>101</v>
      </c>
      <c r="E102" s="218">
        <f>IF(O96="","",O96)</f>
        <v>15</v>
      </c>
      <c r="F102" s="223" t="str">
        <f t="shared" si="21"/>
        <v>-</v>
      </c>
      <c r="G102" s="219">
        <f>IF(M96="","",M96)</f>
        <v>8</v>
      </c>
      <c r="H102" s="355" t="str">
        <f>IF(P96="","",IF(P96="○","×",IF(P96="×","○")))</f>
        <v>○</v>
      </c>
      <c r="I102" s="230">
        <f>IF(O99="","",O99)</f>
        <v>19</v>
      </c>
      <c r="J102" s="206" t="str">
        <f t="shared" ref="J102:J113" si="22">IF(I102="","","-")</f>
        <v>-</v>
      </c>
      <c r="K102" s="219">
        <f>IF(M99="","",M99)</f>
        <v>17</v>
      </c>
      <c r="L102" s="355" t="str">
        <f>IF(P99="","",IF(P99="○","×",IF(P99="×","○")))</f>
        <v>×</v>
      </c>
      <c r="M102" s="358"/>
      <c r="N102" s="359"/>
      <c r="O102" s="359"/>
      <c r="P102" s="360"/>
      <c r="Q102" s="205">
        <v>15</v>
      </c>
      <c r="R102" s="206" t="str">
        <f t="shared" si="18"/>
        <v>-</v>
      </c>
      <c r="S102" s="207">
        <v>8</v>
      </c>
      <c r="T102" s="370" t="str">
        <f>IF(Q102&lt;&gt;"",IF(Q102&gt;S102,IF(Q103&gt;S103,"○",IF(Q104&gt;S104,"○","×")),IF(Q103&gt;S103,IF(Q104&gt;S104,"○","×"),"×")),"")</f>
        <v>○</v>
      </c>
      <c r="U102" s="205">
        <v>15</v>
      </c>
      <c r="V102" s="206" t="str">
        <f t="shared" si="19"/>
        <v>-</v>
      </c>
      <c r="W102" s="207">
        <v>8</v>
      </c>
      <c r="X102" s="376" t="str">
        <f>IF(U102&lt;&gt;"",IF(U102&gt;W102,IF(U103&gt;W103,"○",IF(U104&gt;W104,"○","×")),IF(U103&gt;W103,IF(U104&gt;W104,"○","×"),"×")),"")</f>
        <v>○</v>
      </c>
      <c r="Y102" s="205">
        <v>15</v>
      </c>
      <c r="Z102" s="206" t="str">
        <f t="shared" si="20"/>
        <v>-</v>
      </c>
      <c r="AA102" s="207">
        <v>12</v>
      </c>
      <c r="AB102" s="376" t="str">
        <f>IF(Y102&lt;&gt;"",IF(Y102&gt;AA102,IF(Y103&gt;AA103,"○",IF(Y104&gt;AA104,"○","×")),IF(Y103&gt;AA103,IF(Y104&gt;AA104,"○","×"),"×")),"")</f>
        <v>○</v>
      </c>
      <c r="AC102" s="436" t="s">
        <v>284</v>
      </c>
      <c r="AD102" s="437"/>
      <c r="AE102" s="437"/>
      <c r="AF102" s="438"/>
      <c r="AG102" s="160"/>
      <c r="AH102" s="161"/>
      <c r="AI102" s="162"/>
      <c r="AJ102" s="163"/>
      <c r="AK102" s="164"/>
      <c r="AL102" s="165"/>
      <c r="AM102" s="162"/>
      <c r="AN102" s="162"/>
      <c r="AO102" s="165"/>
      <c r="AS102" s="523" t="str">
        <f>C100</f>
        <v>西村志穂</v>
      </c>
      <c r="AT102" s="516"/>
      <c r="AU102" s="516"/>
      <c r="AV102" s="516"/>
      <c r="AW102" s="516"/>
      <c r="AX102" s="516"/>
      <c r="AY102" s="516"/>
      <c r="AZ102" s="516"/>
      <c r="BA102" s="552" t="str">
        <f>D100</f>
        <v>へなちょこ</v>
      </c>
      <c r="BB102" s="516"/>
      <c r="BC102" s="516"/>
      <c r="BD102" s="516"/>
      <c r="BE102" s="516"/>
      <c r="BF102" s="516"/>
      <c r="BG102" s="516"/>
      <c r="BH102" s="517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</row>
    <row r="103" spans="2:94" ht="13.05" customHeight="1" x14ac:dyDescent="0.15">
      <c r="C103" s="92" t="s">
        <v>104</v>
      </c>
      <c r="D103" s="90" t="s">
        <v>103</v>
      </c>
      <c r="E103" s="218">
        <f>IF(O97="","",O97)</f>
        <v>15</v>
      </c>
      <c r="F103" s="206" t="str">
        <f t="shared" si="21"/>
        <v>-</v>
      </c>
      <c r="G103" s="219">
        <f>IF(M97="","",M97)</f>
        <v>12</v>
      </c>
      <c r="H103" s="356" t="str">
        <f>IF(J100="","",J100)</f>
        <v/>
      </c>
      <c r="I103" s="230">
        <f>IF(O100="","",O100)</f>
        <v>10</v>
      </c>
      <c r="J103" s="206" t="str">
        <f t="shared" si="22"/>
        <v>-</v>
      </c>
      <c r="K103" s="219">
        <f>IF(M100="","",M100)</f>
        <v>15</v>
      </c>
      <c r="L103" s="356" t="str">
        <f>IF(N100="","",N100)</f>
        <v>-</v>
      </c>
      <c r="M103" s="361"/>
      <c r="N103" s="323"/>
      <c r="O103" s="323"/>
      <c r="P103" s="324"/>
      <c r="Q103" s="205">
        <v>15</v>
      </c>
      <c r="R103" s="206" t="str">
        <f t="shared" si="18"/>
        <v>-</v>
      </c>
      <c r="S103" s="207">
        <v>12</v>
      </c>
      <c r="T103" s="370"/>
      <c r="U103" s="205">
        <v>15</v>
      </c>
      <c r="V103" s="206" t="str">
        <f t="shared" si="19"/>
        <v>-</v>
      </c>
      <c r="W103" s="207">
        <v>10</v>
      </c>
      <c r="X103" s="375"/>
      <c r="Y103" s="205">
        <v>10</v>
      </c>
      <c r="Z103" s="206" t="str">
        <f t="shared" si="20"/>
        <v>-</v>
      </c>
      <c r="AA103" s="207">
        <v>15</v>
      </c>
      <c r="AB103" s="375"/>
      <c r="AC103" s="400"/>
      <c r="AD103" s="401"/>
      <c r="AE103" s="401"/>
      <c r="AF103" s="402"/>
      <c r="AG103" s="166"/>
      <c r="AH103" s="161">
        <f>COUNTIF(E102:AB104,"○")</f>
        <v>4</v>
      </c>
      <c r="AI103" s="162">
        <f>COUNTIF(E102:AB104,"×")</f>
        <v>1</v>
      </c>
      <c r="AJ103" s="163">
        <f>(IF((E102&gt;G102),1,0))+(IF((E103&gt;G103),1,0))+(IF((E104&gt;G104),1,0))+(IF((I102&gt;K102),1,0))+(IF((I103&gt;K103),1,0))+(IF((I104&gt;K104),1,0))+(IF((M102&gt;O102),1,0))+(IF((M103&gt;O103),1,0))+(IF((M104&gt;O104),1,0))+(IF((Q102&gt;S102),1,0))+(IF((Q103&gt;S103),1,0))+(IF((Q104&gt;S104),1,0))+(IF((U102&gt;W102),1,0))+(IF((U103&gt;W103),1,0))+(IF((U104&gt;W104),1,0))+(IF((Y102&gt;AA102),1,0))+(IF((Y103&gt;AA103),1,0))+(IF((Y104&gt;AA104),1,0))</f>
        <v>9</v>
      </c>
      <c r="AK103" s="164">
        <f>(IF((E102&lt;G102),1,0))+(IF((E103&lt;G103),1,0))+(IF((E104&lt;G104),1,0))+(IF((I102&lt;K102),1,0))+(IF((I103&lt;K103),1,0))+(IF((I104&lt;K104),1,0))+(IF((M102&lt;O102),1,0))+(IF((M103&lt;O103),1,0))+(IF((M104&lt;O104),1,0))+(IF((Q102&lt;S102),1,0))+(IF((Q103&lt;S103),1,0))+(IF((Q104&lt;S104),1,0))+(IF((U102&lt;W102),1,0))+(IF((U103&lt;W103),1,0))+(IF((U104&lt;W104),1,0))+(IF((Y102&lt;AA102),1,0))+(IF((Y103&lt;AA103),1,0))+(IF((Y104&lt;AA104),1,0))</f>
        <v>3</v>
      </c>
      <c r="AL103" s="167">
        <f>AJ103-AK103</f>
        <v>6</v>
      </c>
      <c r="AM103" s="162">
        <f>SUM(E102:E104,I102:I104,M102:M104,Q102:Q104,U102:U104,Y102:Y104)</f>
        <v>171</v>
      </c>
      <c r="AN103" s="162">
        <f>SUM(G102:G104,K102:K104,O102:O104,S102:S104,W102:W104,AA102:AA104)</f>
        <v>142</v>
      </c>
      <c r="AO103" s="165">
        <f>AM103-AN103</f>
        <v>29</v>
      </c>
      <c r="AS103" s="18"/>
      <c r="AT103" s="18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</row>
    <row r="104" spans="2:94" ht="13.05" customHeight="1" x14ac:dyDescent="0.2">
      <c r="C104" s="87"/>
      <c r="D104" s="91"/>
      <c r="E104" s="218" t="str">
        <f>IF(O98="","",O98)</f>
        <v/>
      </c>
      <c r="F104" s="206" t="str">
        <f t="shared" si="21"/>
        <v/>
      </c>
      <c r="G104" s="219" t="str">
        <f>IF(M98="","",M98)</f>
        <v/>
      </c>
      <c r="H104" s="356" t="str">
        <f>IF(J101="","",J101)</f>
        <v/>
      </c>
      <c r="I104" s="230">
        <f>IF(O101="","",O101)</f>
        <v>12</v>
      </c>
      <c r="J104" s="206" t="str">
        <f t="shared" si="22"/>
        <v>-</v>
      </c>
      <c r="K104" s="219">
        <f>IF(M101="","",M101)</f>
        <v>15</v>
      </c>
      <c r="L104" s="356" t="str">
        <f>IF(N101="","",N101)</f>
        <v>-</v>
      </c>
      <c r="M104" s="361"/>
      <c r="N104" s="323"/>
      <c r="O104" s="323"/>
      <c r="P104" s="324"/>
      <c r="Q104" s="205"/>
      <c r="R104" s="206" t="str">
        <f t="shared" si="18"/>
        <v/>
      </c>
      <c r="S104" s="207"/>
      <c r="T104" s="371"/>
      <c r="U104" s="205"/>
      <c r="V104" s="206" t="str">
        <f t="shared" si="19"/>
        <v/>
      </c>
      <c r="W104" s="207"/>
      <c r="X104" s="377"/>
      <c r="Y104" s="205">
        <v>15</v>
      </c>
      <c r="Z104" s="206" t="str">
        <f t="shared" si="20"/>
        <v>-</v>
      </c>
      <c r="AA104" s="207">
        <v>10</v>
      </c>
      <c r="AB104" s="377"/>
      <c r="AC104" s="181">
        <f>AH103</f>
        <v>4</v>
      </c>
      <c r="AD104" s="182" t="s">
        <v>20</v>
      </c>
      <c r="AE104" s="182">
        <f>AI103</f>
        <v>1</v>
      </c>
      <c r="AF104" s="183" t="s">
        <v>17</v>
      </c>
      <c r="AG104" s="160"/>
      <c r="AH104" s="161"/>
      <c r="AI104" s="162"/>
      <c r="AJ104" s="163"/>
      <c r="AK104" s="164"/>
      <c r="AL104" s="165"/>
      <c r="AM104" s="162"/>
      <c r="AN104" s="162"/>
      <c r="AO104" s="165"/>
      <c r="AS104" s="28" t="s">
        <v>23</v>
      </c>
      <c r="AT104" s="28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</row>
    <row r="105" spans="2:94" ht="13.05" customHeight="1" x14ac:dyDescent="0.15">
      <c r="C105" s="85" t="s">
        <v>109</v>
      </c>
      <c r="D105" s="86" t="s">
        <v>97</v>
      </c>
      <c r="E105" s="231">
        <f>IF(S96="","",S96)</f>
        <v>15</v>
      </c>
      <c r="F105" s="223" t="str">
        <f t="shared" si="21"/>
        <v>-</v>
      </c>
      <c r="G105" s="232">
        <f>IF(Q96="","",Q96)</f>
        <v>9</v>
      </c>
      <c r="H105" s="363" t="str">
        <f>IF(T96="","",IF(T96="○","×",IF(T96="×","○")))</f>
        <v>○</v>
      </c>
      <c r="I105" s="233">
        <f>IF(S99="","",S99)</f>
        <v>10</v>
      </c>
      <c r="J105" s="223" t="str">
        <f t="shared" si="22"/>
        <v>-</v>
      </c>
      <c r="K105" s="232">
        <f>IF(Q99="","",Q99)</f>
        <v>15</v>
      </c>
      <c r="L105" s="355" t="str">
        <f>IF(T99="","",IF(T99="○","×",IF(T99="×","○")))</f>
        <v>×</v>
      </c>
      <c r="M105" s="232">
        <f>IF(S102="","",S102)</f>
        <v>8</v>
      </c>
      <c r="N105" s="223" t="str">
        <f t="shared" ref="N105:N113" si="23">IF(M105="","","-")</f>
        <v>-</v>
      </c>
      <c r="O105" s="232">
        <f>IF(Q102="","",Q102)</f>
        <v>15</v>
      </c>
      <c r="P105" s="355" t="str">
        <f>IF(T102="","",IF(T102="○","×",IF(T102="×","○")))</f>
        <v>×</v>
      </c>
      <c r="Q105" s="358"/>
      <c r="R105" s="359"/>
      <c r="S105" s="359"/>
      <c r="T105" s="360"/>
      <c r="U105" s="222">
        <v>5</v>
      </c>
      <c r="V105" s="223" t="str">
        <f t="shared" si="19"/>
        <v>-</v>
      </c>
      <c r="W105" s="224">
        <v>15</v>
      </c>
      <c r="X105" s="375" t="str">
        <f>IF(U105&lt;&gt;"",IF(U105&gt;W105,IF(U106&gt;W106,"○",IF(U107&gt;W107,"○","×")),IF(U106&gt;W106,IF(U107&gt;W107,"○","×"),"×")),"")</f>
        <v>○</v>
      </c>
      <c r="Y105" s="222">
        <v>12</v>
      </c>
      <c r="Z105" s="223" t="str">
        <f t="shared" si="20"/>
        <v>-</v>
      </c>
      <c r="AA105" s="224">
        <v>15</v>
      </c>
      <c r="AB105" s="375" t="str">
        <f>IF(Y105&lt;&gt;"",IF(Y105&gt;AA105,IF(Y106&gt;AA106,"○",IF(Y107&gt;AA107,"○","×")),IF(Y106&gt;AA106,IF(Y107&gt;AA107,"○","×"),"×")),"")</f>
        <v>○</v>
      </c>
      <c r="AC105" s="436" t="s">
        <v>300</v>
      </c>
      <c r="AD105" s="437"/>
      <c r="AE105" s="437"/>
      <c r="AF105" s="438"/>
      <c r="AG105" s="184"/>
      <c r="AH105" s="170"/>
      <c r="AI105" s="171"/>
      <c r="AJ105" s="172"/>
      <c r="AK105" s="173"/>
      <c r="AL105" s="174"/>
      <c r="AM105" s="171"/>
      <c r="AN105" s="171"/>
      <c r="AO105" s="174"/>
      <c r="AS105" s="524" t="str">
        <f>C102</f>
        <v>西原輝一</v>
      </c>
      <c r="AT105" s="513"/>
      <c r="AU105" s="513"/>
      <c r="AV105" s="513"/>
      <c r="AW105" s="513"/>
      <c r="AX105" s="513"/>
      <c r="AY105" s="513"/>
      <c r="AZ105" s="513"/>
      <c r="BA105" s="553" t="str">
        <f>D102</f>
        <v>金栄クラブ</v>
      </c>
      <c r="BB105" s="513"/>
      <c r="BC105" s="513"/>
      <c r="BD105" s="513"/>
      <c r="BE105" s="513"/>
      <c r="BF105" s="513"/>
      <c r="BG105" s="513"/>
      <c r="BH105" s="514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</row>
    <row r="106" spans="2:94" ht="13.05" customHeight="1" x14ac:dyDescent="0.15">
      <c r="C106" s="85" t="s">
        <v>110</v>
      </c>
      <c r="D106" s="86" t="s">
        <v>97</v>
      </c>
      <c r="E106" s="218">
        <f>IF(S97="","",S97)</f>
        <v>15</v>
      </c>
      <c r="F106" s="206" t="str">
        <f t="shared" si="21"/>
        <v>-</v>
      </c>
      <c r="G106" s="219">
        <f>IF(Q97="","",Q97)</f>
        <v>7</v>
      </c>
      <c r="H106" s="364" t="str">
        <f>IF(J103="","",J103)</f>
        <v>-</v>
      </c>
      <c r="I106" s="230">
        <f>IF(S100="","",S100)</f>
        <v>15</v>
      </c>
      <c r="J106" s="206" t="str">
        <f t="shared" si="22"/>
        <v>-</v>
      </c>
      <c r="K106" s="219">
        <f>IF(Q100="","",Q100)</f>
        <v>10</v>
      </c>
      <c r="L106" s="356" t="str">
        <f>IF(N103="","",N103)</f>
        <v/>
      </c>
      <c r="M106" s="219">
        <f>IF(S103="","",S103)</f>
        <v>12</v>
      </c>
      <c r="N106" s="206" t="str">
        <f t="shared" si="23"/>
        <v>-</v>
      </c>
      <c r="O106" s="219">
        <f>IF(Q103="","",Q103)</f>
        <v>15</v>
      </c>
      <c r="P106" s="356" t="str">
        <f>IF(R103="","",R103)</f>
        <v>-</v>
      </c>
      <c r="Q106" s="361"/>
      <c r="R106" s="323"/>
      <c r="S106" s="323"/>
      <c r="T106" s="324"/>
      <c r="U106" s="205">
        <v>15</v>
      </c>
      <c r="V106" s="206" t="str">
        <f t="shared" si="19"/>
        <v>-</v>
      </c>
      <c r="W106" s="207">
        <v>8</v>
      </c>
      <c r="X106" s="375"/>
      <c r="Y106" s="205">
        <v>15</v>
      </c>
      <c r="Z106" s="206" t="str">
        <f t="shared" si="20"/>
        <v>-</v>
      </c>
      <c r="AA106" s="207">
        <v>12</v>
      </c>
      <c r="AB106" s="375"/>
      <c r="AC106" s="400"/>
      <c r="AD106" s="401"/>
      <c r="AE106" s="401"/>
      <c r="AF106" s="402"/>
      <c r="AG106" s="184"/>
      <c r="AH106" s="161">
        <f>COUNTIF(E105:AB107,"○")</f>
        <v>3</v>
      </c>
      <c r="AI106" s="162">
        <f>COUNTIF(E105:AB107,"×")</f>
        <v>2</v>
      </c>
      <c r="AJ106" s="163">
        <f>(IF((E105&gt;G105),1,0))+(IF((E106&gt;G106),1,0))+(IF((E107&gt;G107),1,0))+(IF((I105&gt;K105),1,0))+(IF((I106&gt;K106),1,0))+(IF((I107&gt;K107),1,0))+(IF((M105&gt;O105),1,0))+(IF((M106&gt;O106),1,0))+(IF((M107&gt;O107),1,0))+(IF((Q105&gt;S105),1,0))+(IF((Q106&gt;S106),1,0))+(IF((Q107&gt;S107),1,0))+(IF((U105&gt;W105),1,0))+(IF((U106&gt;W106),1,0))+(IF((U107&gt;W107),1,0))+(IF((Y105&gt;AA105),1,0))+(IF((Y106&gt;AA106),1,0))+(IF((Y107&gt;AA107),1,0))</f>
        <v>7</v>
      </c>
      <c r="AK106" s="164">
        <f>(IF((E105&lt;G105),1,0))+(IF((E106&lt;G106),1,0))+(IF((E107&lt;G107),1,0))+(IF((I105&lt;K105),1,0))+(IF((I106&lt;K106),1,0))+(IF((I107&lt;K107),1,0))+(IF((M105&lt;O105),1,0))+(IF((M106&lt;O106),1,0))+(IF((M107&lt;O107),1,0))+(IF((Q105&lt;S105),1,0))+(IF((Q106&lt;S106),1,0))+(IF((Q107&lt;S107),1,0))+(IF((U105&lt;W105),1,0))+(IF((U106&lt;W106),1,0))+(IF((U107&lt;W107),1,0))+(IF((Y105&lt;AA105),1,0))+(IF((Y106&lt;AA106),1,0))+(IF((Y107&lt;AA107),1,0))</f>
        <v>6</v>
      </c>
      <c r="AL106" s="167">
        <f>AJ106-AK106</f>
        <v>1</v>
      </c>
      <c r="AM106" s="162">
        <f>SUM(E105:E107,I105:I107,M105:M107,Q105:Q107,U105:U107,Y105:Y107)</f>
        <v>163</v>
      </c>
      <c r="AN106" s="162">
        <f>SUM(G105:G107,K105:K107,O105:O107,S105:S107,W105:W107,AA105:AA107)</f>
        <v>150</v>
      </c>
      <c r="AO106" s="165">
        <f>AM106-AN106</f>
        <v>13</v>
      </c>
      <c r="AS106" s="523" t="str">
        <f>C103</f>
        <v>小松豊明</v>
      </c>
      <c r="AT106" s="516"/>
      <c r="AU106" s="516"/>
      <c r="AV106" s="516"/>
      <c r="AW106" s="516"/>
      <c r="AX106" s="516"/>
      <c r="AY106" s="516"/>
      <c r="AZ106" s="516"/>
      <c r="BA106" s="552" t="str">
        <f>D103</f>
        <v>フレームショット</v>
      </c>
      <c r="BB106" s="516"/>
      <c r="BC106" s="516"/>
      <c r="BD106" s="516"/>
      <c r="BE106" s="516"/>
      <c r="BF106" s="516"/>
      <c r="BG106" s="516"/>
      <c r="BH106" s="517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</row>
    <row r="107" spans="2:94" ht="13.05" customHeight="1" x14ac:dyDescent="0.15">
      <c r="C107" s="92"/>
      <c r="D107" s="88"/>
      <c r="E107" s="218" t="str">
        <f>IF(S98="","",S98)</f>
        <v/>
      </c>
      <c r="F107" s="206" t="str">
        <f t="shared" si="21"/>
        <v/>
      </c>
      <c r="G107" s="219" t="str">
        <f>IF(Q98="","",Q98)</f>
        <v/>
      </c>
      <c r="H107" s="364" t="str">
        <f>IF(J104="","",J104)</f>
        <v>-</v>
      </c>
      <c r="I107" s="230">
        <f>IF(S101="","",S101)</f>
        <v>11</v>
      </c>
      <c r="J107" s="206" t="str">
        <f t="shared" si="22"/>
        <v>-</v>
      </c>
      <c r="K107" s="219">
        <f>IF(Q101="","",Q101)</f>
        <v>15</v>
      </c>
      <c r="L107" s="356" t="str">
        <f>IF(N104="","",N104)</f>
        <v/>
      </c>
      <c r="M107" s="219" t="str">
        <f>IF(S104="","",S104)</f>
        <v/>
      </c>
      <c r="N107" s="206" t="str">
        <f t="shared" si="23"/>
        <v/>
      </c>
      <c r="O107" s="219" t="str">
        <f>IF(Q104="","",Q104)</f>
        <v/>
      </c>
      <c r="P107" s="356" t="str">
        <f>IF(R104="","",R104)</f>
        <v/>
      </c>
      <c r="Q107" s="361"/>
      <c r="R107" s="323"/>
      <c r="S107" s="323"/>
      <c r="T107" s="324"/>
      <c r="U107" s="205">
        <v>15</v>
      </c>
      <c r="V107" s="206" t="str">
        <f t="shared" si="19"/>
        <v>-</v>
      </c>
      <c r="W107" s="207">
        <v>6</v>
      </c>
      <c r="X107" s="375"/>
      <c r="Y107" s="205">
        <v>15</v>
      </c>
      <c r="Z107" s="206" t="str">
        <f t="shared" si="20"/>
        <v>-</v>
      </c>
      <c r="AA107" s="207">
        <v>8</v>
      </c>
      <c r="AB107" s="375"/>
      <c r="AC107" s="168">
        <f>AH106</f>
        <v>3</v>
      </c>
      <c r="AD107" s="100" t="s">
        <v>20</v>
      </c>
      <c r="AE107" s="100">
        <f>AI106</f>
        <v>2</v>
      </c>
      <c r="AF107" s="169" t="s">
        <v>17</v>
      </c>
      <c r="AG107" s="184"/>
      <c r="AH107" s="176"/>
      <c r="AI107" s="177"/>
      <c r="AJ107" s="178"/>
      <c r="AK107" s="179"/>
      <c r="AL107" s="180"/>
      <c r="AM107" s="177"/>
      <c r="AN107" s="177"/>
      <c r="AO107" s="180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</row>
    <row r="108" spans="2:94" ht="13.05" customHeight="1" x14ac:dyDescent="0.15">
      <c r="C108" s="93" t="s">
        <v>107</v>
      </c>
      <c r="D108" s="94" t="s">
        <v>46</v>
      </c>
      <c r="E108" s="231">
        <f>IF(W96="","",W96)</f>
        <v>15</v>
      </c>
      <c r="F108" s="223" t="str">
        <f t="shared" si="21"/>
        <v>-</v>
      </c>
      <c r="G108" s="232">
        <f>IF(U96="","",U96)</f>
        <v>10</v>
      </c>
      <c r="H108" s="369" t="str">
        <f>IF(X96="","",IF(X96="○","×",IF(X96="×","○")))</f>
        <v>○</v>
      </c>
      <c r="I108" s="233">
        <f>IF(W99="","",W99)</f>
        <v>15</v>
      </c>
      <c r="J108" s="223" t="str">
        <f t="shared" si="22"/>
        <v>-</v>
      </c>
      <c r="K108" s="232">
        <f>IF(U99="","",U99)</f>
        <v>8</v>
      </c>
      <c r="L108" s="369" t="str">
        <f>IF(X99="","",IF(X99="○","×",IF(X99="×","○")))</f>
        <v>×</v>
      </c>
      <c r="M108" s="232">
        <f>IF(W102="","",W102)</f>
        <v>8</v>
      </c>
      <c r="N108" s="223" t="str">
        <f t="shared" si="23"/>
        <v>-</v>
      </c>
      <c r="O108" s="232">
        <f>IF(U102="","",U102)</f>
        <v>15</v>
      </c>
      <c r="P108" s="369" t="str">
        <f>IF(X102="","",IF(X102="○","×",IF(X102="×","○")))</f>
        <v>×</v>
      </c>
      <c r="Q108" s="233">
        <f>IF(W105="","",W105)</f>
        <v>15</v>
      </c>
      <c r="R108" s="232" t="str">
        <f t="shared" ref="R108:R113" si="24">IF(Q108="","","-")</f>
        <v>-</v>
      </c>
      <c r="S108" s="232">
        <f>IF(U105="","",U105)</f>
        <v>5</v>
      </c>
      <c r="T108" s="369" t="str">
        <f>IF(X105="","",IF(X105="○","×",IF(X105="×","○")))</f>
        <v>×</v>
      </c>
      <c r="U108" s="358"/>
      <c r="V108" s="359"/>
      <c r="W108" s="359"/>
      <c r="X108" s="360"/>
      <c r="Y108" s="222">
        <v>15</v>
      </c>
      <c r="Z108" s="223" t="str">
        <f t="shared" si="20"/>
        <v>-</v>
      </c>
      <c r="AA108" s="224">
        <v>13</v>
      </c>
      <c r="AB108" s="372" t="str">
        <f>IF(Y108&lt;&gt;"",IF(Y108&gt;AA108,IF(Y109&gt;AA109,"○",IF(Y110&gt;AA110,"○","×")),IF(Y109&gt;AA109,IF(Y110&gt;AA110,"○","×"),"×")),"")</f>
        <v>○</v>
      </c>
      <c r="AC108" s="436" t="s">
        <v>301</v>
      </c>
      <c r="AD108" s="437"/>
      <c r="AE108" s="437"/>
      <c r="AF108" s="438"/>
      <c r="AG108" s="166"/>
      <c r="AH108" s="161"/>
      <c r="AI108" s="162"/>
      <c r="AJ108" s="163"/>
      <c r="AK108" s="164"/>
      <c r="AL108" s="165"/>
      <c r="AM108" s="162"/>
      <c r="AN108" s="162"/>
      <c r="AO108" s="165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</row>
    <row r="109" spans="2:94" ht="13.05" customHeight="1" x14ac:dyDescent="0.15">
      <c r="C109" s="92" t="s">
        <v>108</v>
      </c>
      <c r="D109" s="88" t="s">
        <v>46</v>
      </c>
      <c r="E109" s="218">
        <f>IF(W97="","",W97)</f>
        <v>15</v>
      </c>
      <c r="F109" s="206" t="str">
        <f t="shared" si="21"/>
        <v>-</v>
      </c>
      <c r="G109" s="219">
        <f>IF(U97="","",U97)</f>
        <v>6</v>
      </c>
      <c r="H109" s="370"/>
      <c r="I109" s="230">
        <f>IF(W100="","",W100)</f>
        <v>12</v>
      </c>
      <c r="J109" s="206" t="str">
        <f t="shared" si="22"/>
        <v>-</v>
      </c>
      <c r="K109" s="219">
        <f>IF(U100="","",U100)</f>
        <v>15</v>
      </c>
      <c r="L109" s="370"/>
      <c r="M109" s="219">
        <f>IF(W103="","",W103)</f>
        <v>10</v>
      </c>
      <c r="N109" s="206" t="str">
        <f t="shared" si="23"/>
        <v>-</v>
      </c>
      <c r="O109" s="219">
        <f>IF(U103="","",U103)</f>
        <v>15</v>
      </c>
      <c r="P109" s="370"/>
      <c r="Q109" s="230">
        <f>IF(W106="","",W106)</f>
        <v>8</v>
      </c>
      <c r="R109" s="219" t="str">
        <f t="shared" si="24"/>
        <v>-</v>
      </c>
      <c r="S109" s="219">
        <f>IF(U106="","",U106)</f>
        <v>15</v>
      </c>
      <c r="T109" s="370"/>
      <c r="U109" s="361"/>
      <c r="V109" s="323"/>
      <c r="W109" s="323"/>
      <c r="X109" s="324"/>
      <c r="Y109" s="205">
        <v>13</v>
      </c>
      <c r="Z109" s="206" t="str">
        <f t="shared" si="20"/>
        <v>-</v>
      </c>
      <c r="AA109" s="207">
        <v>15</v>
      </c>
      <c r="AB109" s="373"/>
      <c r="AC109" s="400"/>
      <c r="AD109" s="401"/>
      <c r="AE109" s="401"/>
      <c r="AF109" s="402"/>
      <c r="AG109" s="166"/>
      <c r="AH109" s="161">
        <f>COUNTIF(E108:AB110,"○")</f>
        <v>2</v>
      </c>
      <c r="AI109" s="162">
        <f>COUNTIF(E108:AB110,"×")</f>
        <v>3</v>
      </c>
      <c r="AJ109" s="163">
        <f>(IF((E108&gt;G108),1,0))+(IF((E109&gt;G109),1,0))+(IF((E110&gt;G110),1,0))+(IF((I108&gt;K108),1,0))+(IF((I109&gt;K109),1,0))+(IF((I110&gt;K110),1,0))+(IF((M108&gt;O108),1,0))+(IF((M109&gt;O109),1,0))+(IF((M110&gt;O110),1,0))+(IF((Q108&gt;S108),1,0))+(IF((Q109&gt;S109),1,0))+(IF((Q110&gt;S110),1,0))+(IF((U108&gt;W108),1,0))+(IF((U109&gt;W109),1,0))+(IF((U110&gt;W110),1,0))+(IF((Y108&gt;AA108),1,0))+(IF((Y109&gt;AA109),1,0))+(IF((Y110&gt;AA110),1,0))</f>
        <v>6</v>
      </c>
      <c r="AK109" s="164">
        <f>(IF((E108&lt;G108),1,0))+(IF((E109&lt;G109),1,0))+(IF((E110&lt;G110),1,0))+(IF((I108&lt;K108),1,0))+(IF((I109&lt;K109),1,0))+(IF((I110&lt;K110),1,0))+(IF((M108&lt;O108),1,0))+(IF((M109&lt;O109),1,0))+(IF((M110&lt;O110),1,0))+(IF((Q108&lt;S108),1,0))+(IF((Q109&lt;S109),1,0))+(IF((Q110&lt;S110),1,0))+(IF((U108&lt;W108),1,0))+(IF((U109&lt;W109),1,0))+(IF((U110&lt;W110),1,0))+(IF((Y108&lt;AA108),1,0))+(IF((Y109&lt;AA109),1,0))+(IF((Y110&lt;AA110),1,0))</f>
        <v>7</v>
      </c>
      <c r="AL109" s="167">
        <f>AJ109-AK109</f>
        <v>-1</v>
      </c>
      <c r="AM109" s="162">
        <f>SUM(E108:E110,I108:I110,M108:M110,Q108:Q110,U108:U110,Y108:Y110)</f>
        <v>158</v>
      </c>
      <c r="AN109" s="162">
        <f>SUM(G108:G110,K108:K110,O108:O110,S108:S110,W108:W110,AA108:AA110)</f>
        <v>159</v>
      </c>
      <c r="AO109" s="165">
        <f>AM109-AN109</f>
        <v>-1</v>
      </c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</row>
    <row r="110" spans="2:94" ht="13.05" customHeight="1" x14ac:dyDescent="0.15">
      <c r="C110" s="92"/>
      <c r="D110" s="88"/>
      <c r="E110" s="218" t="str">
        <f>IF(W98="","",W98)</f>
        <v/>
      </c>
      <c r="F110" s="206" t="str">
        <f t="shared" si="21"/>
        <v/>
      </c>
      <c r="G110" s="219" t="str">
        <f>IF(U98="","",U98)</f>
        <v/>
      </c>
      <c r="H110" s="371"/>
      <c r="I110" s="230">
        <f>IF(W101="","",W101)</f>
        <v>11</v>
      </c>
      <c r="J110" s="206" t="str">
        <f t="shared" si="22"/>
        <v>-</v>
      </c>
      <c r="K110" s="219">
        <f>IF(U101="","",U101)</f>
        <v>15</v>
      </c>
      <c r="L110" s="371"/>
      <c r="M110" s="219" t="str">
        <f>IF(W104="","",W104)</f>
        <v/>
      </c>
      <c r="N110" s="206" t="str">
        <f t="shared" si="23"/>
        <v/>
      </c>
      <c r="O110" s="219" t="str">
        <f>IF(U104="","",U104)</f>
        <v/>
      </c>
      <c r="P110" s="371"/>
      <c r="Q110" s="230">
        <f>IF(W107="","",W107)</f>
        <v>6</v>
      </c>
      <c r="R110" s="219" t="str">
        <f t="shared" si="24"/>
        <v>-</v>
      </c>
      <c r="S110" s="219">
        <f>IF(U107="","",U107)</f>
        <v>15</v>
      </c>
      <c r="T110" s="371"/>
      <c r="U110" s="361"/>
      <c r="V110" s="323"/>
      <c r="W110" s="323"/>
      <c r="X110" s="324"/>
      <c r="Y110" s="205">
        <v>15</v>
      </c>
      <c r="Z110" s="206" t="str">
        <f t="shared" si="20"/>
        <v>-</v>
      </c>
      <c r="AA110" s="207">
        <v>12</v>
      </c>
      <c r="AB110" s="374"/>
      <c r="AC110" s="168">
        <f>AH109</f>
        <v>2</v>
      </c>
      <c r="AD110" s="100" t="s">
        <v>20</v>
      </c>
      <c r="AE110" s="100">
        <f>AI109</f>
        <v>3</v>
      </c>
      <c r="AF110" s="169" t="s">
        <v>17</v>
      </c>
      <c r="AG110" s="166"/>
      <c r="AH110" s="176"/>
      <c r="AI110" s="177"/>
      <c r="AJ110" s="178"/>
      <c r="AK110" s="179"/>
      <c r="AL110" s="180"/>
      <c r="AM110" s="177"/>
      <c r="AN110" s="177"/>
      <c r="AO110" s="180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</row>
    <row r="111" spans="2:94" ht="13.05" customHeight="1" x14ac:dyDescent="0.15">
      <c r="B111" s="8"/>
      <c r="C111" s="93" t="s">
        <v>112</v>
      </c>
      <c r="D111" s="89" t="s">
        <v>42</v>
      </c>
      <c r="E111" s="231">
        <f>IF(AA96="","",AA96)</f>
        <v>15</v>
      </c>
      <c r="F111" s="223" t="str">
        <f t="shared" si="21"/>
        <v>-</v>
      </c>
      <c r="G111" s="232">
        <f>IF(Y96="","",Y96)</f>
        <v>8</v>
      </c>
      <c r="H111" s="363" t="str">
        <f>IF(AB96="","",IF(AB96="○","×",IF(AB96="×","○")))</f>
        <v>○</v>
      </c>
      <c r="I111" s="233">
        <f>IF(AA99="","",AA99)</f>
        <v>12</v>
      </c>
      <c r="J111" s="223" t="str">
        <f t="shared" si="22"/>
        <v>-</v>
      </c>
      <c r="K111" s="232">
        <f>IF(Y99="","",Y99)</f>
        <v>15</v>
      </c>
      <c r="L111" s="355" t="str">
        <f>IF(AB99="","",IF(AB99="○","×",IF(AB99="×","○")))</f>
        <v>×</v>
      </c>
      <c r="M111" s="232">
        <f>IF(AA102="","",AA102)</f>
        <v>12</v>
      </c>
      <c r="N111" s="223" t="str">
        <f t="shared" si="23"/>
        <v>-</v>
      </c>
      <c r="O111" s="232">
        <f>IF(Y102="","",Y102)</f>
        <v>15</v>
      </c>
      <c r="P111" s="355" t="str">
        <f>IF(AB102="","",IF(AB102="○","×",IF(AB102="×","○")))</f>
        <v>×</v>
      </c>
      <c r="Q111" s="233">
        <f>IF(AA105="","",AA105)</f>
        <v>15</v>
      </c>
      <c r="R111" s="223" t="str">
        <f t="shared" si="24"/>
        <v>-</v>
      </c>
      <c r="S111" s="232">
        <f>IF(Y105="","",Y105)</f>
        <v>12</v>
      </c>
      <c r="T111" s="355" t="str">
        <f>IF(AB105="","",IF(AB105="○","×",IF(AB105="×","○")))</f>
        <v>×</v>
      </c>
      <c r="U111" s="233">
        <f>IF(AA108="","",AA108)</f>
        <v>13</v>
      </c>
      <c r="V111" s="223" t="str">
        <f>IF(U111="","","-")</f>
        <v>-</v>
      </c>
      <c r="W111" s="232">
        <f>IF(Y108="","",Y108)</f>
        <v>15</v>
      </c>
      <c r="X111" s="355" t="str">
        <f>IF(AB108="","",IF(AB108="○","×",IF(AB108="×","○")))</f>
        <v>×</v>
      </c>
      <c r="Y111" s="358"/>
      <c r="Z111" s="359"/>
      <c r="AA111" s="359"/>
      <c r="AB111" s="359"/>
      <c r="AC111" s="436" t="s">
        <v>299</v>
      </c>
      <c r="AD111" s="437"/>
      <c r="AE111" s="437"/>
      <c r="AF111" s="438"/>
      <c r="AG111" s="184"/>
      <c r="AH111" s="161"/>
      <c r="AI111" s="162"/>
      <c r="AJ111" s="163"/>
      <c r="AK111" s="164"/>
      <c r="AL111" s="165"/>
      <c r="AM111" s="162"/>
      <c r="AN111" s="162"/>
      <c r="AO111" s="165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</row>
    <row r="112" spans="2:94" ht="13.05" customHeight="1" x14ac:dyDescent="0.15">
      <c r="B112" s="8"/>
      <c r="C112" s="92" t="s">
        <v>114</v>
      </c>
      <c r="D112" s="86" t="s">
        <v>113</v>
      </c>
      <c r="E112" s="218">
        <f>IF(AA97="","",AA97)</f>
        <v>15</v>
      </c>
      <c r="F112" s="206" t="str">
        <f t="shared" si="21"/>
        <v>-</v>
      </c>
      <c r="G112" s="219">
        <f>IF(Y97="","",Y97)</f>
        <v>17</v>
      </c>
      <c r="H112" s="364" t="str">
        <f>IF(J100="","",J100)</f>
        <v/>
      </c>
      <c r="I112" s="230">
        <f>IF(AA100="","",AA100)</f>
        <v>11</v>
      </c>
      <c r="J112" s="206" t="str">
        <f t="shared" si="22"/>
        <v>-</v>
      </c>
      <c r="K112" s="219">
        <f>IF(Y100="","",Y100)</f>
        <v>15</v>
      </c>
      <c r="L112" s="356" t="str">
        <f>IF(N106="","",N106)</f>
        <v>-</v>
      </c>
      <c r="M112" s="219">
        <f>IF(AA103="","",AA103)</f>
        <v>15</v>
      </c>
      <c r="N112" s="206" t="str">
        <f t="shared" si="23"/>
        <v>-</v>
      </c>
      <c r="O112" s="219">
        <f>IF(Y103="","",Y103)</f>
        <v>10</v>
      </c>
      <c r="P112" s="356" t="str">
        <f>IF(R106="","",R106)</f>
        <v/>
      </c>
      <c r="Q112" s="230">
        <f>IF(AA106="","",AA106)</f>
        <v>12</v>
      </c>
      <c r="R112" s="206" t="str">
        <f t="shared" si="24"/>
        <v>-</v>
      </c>
      <c r="S112" s="219">
        <f>IF(Y106="","",Y106)</f>
        <v>15</v>
      </c>
      <c r="T112" s="356" t="str">
        <f>IF(V106="","",V106)</f>
        <v>-</v>
      </c>
      <c r="U112" s="230">
        <f>IF(AA109="","",AA109)</f>
        <v>15</v>
      </c>
      <c r="V112" s="206" t="str">
        <f>IF(U112="","","-")</f>
        <v>-</v>
      </c>
      <c r="W112" s="219">
        <f>IF(Y109="","",Y109)</f>
        <v>13</v>
      </c>
      <c r="X112" s="356" t="str">
        <f>IF(Z106="","",Z106)</f>
        <v>-</v>
      </c>
      <c r="Y112" s="361"/>
      <c r="Z112" s="323"/>
      <c r="AA112" s="323"/>
      <c r="AB112" s="323"/>
      <c r="AC112" s="400"/>
      <c r="AD112" s="401"/>
      <c r="AE112" s="401"/>
      <c r="AF112" s="402"/>
      <c r="AG112" s="184"/>
      <c r="AH112" s="161">
        <f>COUNTIF(E111:AB113,"○")</f>
        <v>1</v>
      </c>
      <c r="AI112" s="162">
        <f>COUNTIF(E111:AB113,"×")</f>
        <v>4</v>
      </c>
      <c r="AJ112" s="163">
        <f>(IF((E111&gt;G111),1,0))+(IF((E112&gt;G112),1,0))+(IF((E113&gt;G113),1,0))+(IF((I111&gt;K111),1,0))+(IF((I112&gt;K112),1,0))+(IF((I113&gt;K113),1,0))+(IF((M111&gt;O111),1,0))+(IF((M112&gt;O112),1,0))+(IF((M113&gt;O113),1,0))+(IF((Q111&gt;S111),1,0))+(IF((Q112&gt;S112),1,0))+(IF((Q113&gt;S113),1,0))+(IF((U111&gt;W111),1,0))+(IF((U112&gt;W112),1,0))+(IF((U113&gt;W113),1,0))+(IF((Y111&gt;AA111),1,0))+(IF((Y112&gt;AA112),1,0))+(IF((Y113&gt;AA113),1,0))</f>
        <v>5</v>
      </c>
      <c r="AK112" s="164">
        <f>(IF((E111&lt;G111),1,0))+(IF((E112&lt;G112),1,0))+(IF((E113&lt;G113),1,0))+(IF((I111&lt;K111),1,0))+(IF((I112&lt;K112),1,0))+(IF((I113&lt;K113),1,0))+(IF((M111&lt;O111),1,0))+(IF((M112&lt;O112),1,0))+(IF((M113&lt;O113),1,0))+(IF((Q111&lt;S111),1,0))+(IF((Q112&lt;S112),1,0))+(IF((Q113&lt;S113),1,0))+(IF((U111&lt;W111),1,0))+(IF((U112&lt;W112),1,0))+(IF((U113&lt;W113),1,0))+(IF((Y111&lt;AA111),1,0))+(IF((Y112&lt;AA112),1,0))+(IF((Y113&lt;AA113),1,0))</f>
        <v>9</v>
      </c>
      <c r="AL112" s="167">
        <f>AJ112-AK112</f>
        <v>-4</v>
      </c>
      <c r="AM112" s="162">
        <f>SUM(E111:E113,I111:I113,M111:M113,Q111:Q113,U111:U113,Y111:Y113)</f>
        <v>180</v>
      </c>
      <c r="AN112" s="162">
        <f>SUM(G111:G113,K111:K113,O111:O113,S111:S113,W111:W113,AA111:AA113)</f>
        <v>187</v>
      </c>
      <c r="AO112" s="165">
        <f>AM112-AN112</f>
        <v>-7</v>
      </c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</row>
    <row r="113" spans="1:101" ht="13.05" customHeight="1" thickBot="1" x14ac:dyDescent="0.2">
      <c r="B113" s="8"/>
      <c r="C113" s="97"/>
      <c r="D113" s="84"/>
      <c r="E113" s="234">
        <f>IF(AA98="","",AA98)</f>
        <v>15</v>
      </c>
      <c r="F113" s="235" t="str">
        <f t="shared" si="21"/>
        <v>-</v>
      </c>
      <c r="G113" s="236">
        <f>IF(Y98="","",Y98)</f>
        <v>7</v>
      </c>
      <c r="H113" s="365" t="str">
        <f>IF(J101="","",J101)</f>
        <v/>
      </c>
      <c r="I113" s="237" t="str">
        <f>IF(AA101="","",AA101)</f>
        <v/>
      </c>
      <c r="J113" s="235" t="str">
        <f t="shared" si="22"/>
        <v/>
      </c>
      <c r="K113" s="236" t="str">
        <f>IF(Y101="","",Y101)</f>
        <v/>
      </c>
      <c r="L113" s="366" t="str">
        <f>IF(N107="","",N107)</f>
        <v/>
      </c>
      <c r="M113" s="236">
        <f>IF(AA104="","",AA104)</f>
        <v>10</v>
      </c>
      <c r="N113" s="235" t="str">
        <f t="shared" si="23"/>
        <v>-</v>
      </c>
      <c r="O113" s="236">
        <f>IF(Y104="","",Y104)</f>
        <v>15</v>
      </c>
      <c r="P113" s="366" t="str">
        <f>IF(R107="","",R107)</f>
        <v/>
      </c>
      <c r="Q113" s="237">
        <f>IF(AA107="","",AA107)</f>
        <v>8</v>
      </c>
      <c r="R113" s="235" t="str">
        <f t="shared" si="24"/>
        <v>-</v>
      </c>
      <c r="S113" s="236">
        <f>IF(Y107="","",Y107)</f>
        <v>15</v>
      </c>
      <c r="T113" s="366" t="str">
        <f>IF(V107="","",V107)</f>
        <v>-</v>
      </c>
      <c r="U113" s="237">
        <f>IF(AA110="","",AA110)</f>
        <v>12</v>
      </c>
      <c r="V113" s="235" t="str">
        <f>IF(U113="","","-")</f>
        <v>-</v>
      </c>
      <c r="W113" s="236">
        <f>IF(Y110="","",Y110)</f>
        <v>15</v>
      </c>
      <c r="X113" s="366" t="str">
        <f>IF(Z107="","",Z107)</f>
        <v>-</v>
      </c>
      <c r="Y113" s="367"/>
      <c r="Z113" s="368"/>
      <c r="AA113" s="368"/>
      <c r="AB113" s="368"/>
      <c r="AC113" s="185">
        <f>AH112</f>
        <v>1</v>
      </c>
      <c r="AD113" s="186" t="s">
        <v>20</v>
      </c>
      <c r="AE113" s="186">
        <f>AI112</f>
        <v>4</v>
      </c>
      <c r="AF113" s="187" t="s">
        <v>17</v>
      </c>
      <c r="AG113" s="184"/>
      <c r="AH113" s="176"/>
      <c r="AI113" s="177"/>
      <c r="AJ113" s="178"/>
      <c r="AK113" s="179"/>
      <c r="AL113" s="180"/>
      <c r="AM113" s="177"/>
      <c r="AN113" s="177"/>
      <c r="AO113" s="180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</row>
    <row r="114" spans="1:101" s="8" customFormat="1" ht="13.05" customHeight="1" thickBot="1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9"/>
      <c r="Q114" s="49"/>
      <c r="R114" s="49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</row>
    <row r="115" spans="1:101" ht="13.05" customHeight="1" x14ac:dyDescent="0.2">
      <c r="B115" s="66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8"/>
      <c r="Q115" s="68"/>
      <c r="R115" s="68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</row>
    <row r="116" spans="1:101" ht="13.05" customHeight="1" x14ac:dyDescent="0.2">
      <c r="B116" s="8"/>
      <c r="C116" s="389" t="s">
        <v>238</v>
      </c>
      <c r="D116" s="389"/>
      <c r="E116" s="389"/>
      <c r="F116" s="389"/>
      <c r="G116" s="389"/>
      <c r="H116" s="389"/>
      <c r="I116" s="389"/>
      <c r="J116" s="389"/>
      <c r="K116" s="389"/>
      <c r="L116" s="389"/>
      <c r="M116" s="389"/>
      <c r="N116" s="389"/>
      <c r="O116" s="389"/>
      <c r="P116" s="389"/>
      <c r="Q116" s="81"/>
      <c r="R116" s="81"/>
      <c r="S116" s="81"/>
      <c r="T116" s="81"/>
      <c r="U116" s="80"/>
      <c r="V116" s="80"/>
      <c r="W116" s="80"/>
      <c r="X116" s="98"/>
      <c r="Y116" s="98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</row>
    <row r="117" spans="1:101" ht="13.05" customHeight="1" x14ac:dyDescent="0.2">
      <c r="B117" s="8"/>
      <c r="C117" s="389"/>
      <c r="D117" s="389"/>
      <c r="E117" s="389"/>
      <c r="F117" s="389"/>
      <c r="G117" s="389"/>
      <c r="H117" s="389"/>
      <c r="I117" s="389"/>
      <c r="J117" s="389"/>
      <c r="K117" s="389"/>
      <c r="L117" s="389"/>
      <c r="M117" s="389"/>
      <c r="N117" s="389"/>
      <c r="O117" s="389"/>
      <c r="P117" s="389"/>
      <c r="Q117" s="310" t="s">
        <v>215</v>
      </c>
      <c r="R117" s="310"/>
      <c r="S117" s="310"/>
      <c r="T117" s="310"/>
      <c r="U117" s="310"/>
      <c r="V117" s="310"/>
      <c r="W117" s="310"/>
      <c r="X117" s="310"/>
      <c r="Y117" s="310"/>
      <c r="Z117" s="310"/>
      <c r="AA117" s="310"/>
      <c r="AB117" s="310"/>
      <c r="AC117" s="310"/>
      <c r="AD117" s="310"/>
      <c r="AE117" s="310"/>
      <c r="AF117" s="310"/>
      <c r="AG117" s="310"/>
      <c r="AH117" s="310"/>
      <c r="AI117" s="310"/>
      <c r="BD117" s="10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</row>
    <row r="118" spans="1:101" ht="13.05" customHeight="1" x14ac:dyDescent="0.2">
      <c r="B118" s="8"/>
      <c r="C118" s="389"/>
      <c r="D118" s="389"/>
      <c r="E118" s="389"/>
      <c r="F118" s="389"/>
      <c r="G118" s="389"/>
      <c r="H118" s="389"/>
      <c r="I118" s="389"/>
      <c r="J118" s="389"/>
      <c r="K118" s="389"/>
      <c r="L118" s="389"/>
      <c r="M118" s="389"/>
      <c r="N118" s="389"/>
      <c r="O118" s="389"/>
      <c r="P118" s="389"/>
      <c r="Q118" s="310"/>
      <c r="R118" s="310"/>
      <c r="S118" s="310"/>
      <c r="T118" s="310"/>
      <c r="U118" s="310"/>
      <c r="V118" s="310"/>
      <c r="W118" s="310"/>
      <c r="X118" s="310"/>
      <c r="Y118" s="310"/>
      <c r="Z118" s="310"/>
      <c r="AA118" s="310"/>
      <c r="AB118" s="310"/>
      <c r="AC118" s="310"/>
      <c r="AD118" s="310"/>
      <c r="AE118" s="310"/>
      <c r="AF118" s="310"/>
      <c r="AG118" s="310"/>
      <c r="AH118" s="310"/>
      <c r="AI118" s="310"/>
      <c r="BD118" s="23"/>
    </row>
    <row r="119" spans="1:101" ht="13.05" customHeight="1" thickBot="1" x14ac:dyDescent="0.25">
      <c r="B119" s="8"/>
      <c r="C119" s="389"/>
      <c r="D119" s="389"/>
      <c r="E119" s="389"/>
      <c r="F119" s="389"/>
      <c r="G119" s="389"/>
      <c r="H119" s="389"/>
      <c r="I119" s="389"/>
      <c r="J119" s="389"/>
      <c r="K119" s="389"/>
      <c r="L119" s="389"/>
      <c r="M119" s="389"/>
      <c r="N119" s="389"/>
      <c r="O119" s="389"/>
      <c r="P119" s="389"/>
      <c r="Q119" s="81"/>
      <c r="R119" s="81"/>
      <c r="S119" s="81"/>
      <c r="T119" s="81"/>
      <c r="U119" s="80"/>
      <c r="V119" s="80"/>
      <c r="W119" s="80"/>
      <c r="X119" s="98"/>
      <c r="Y119" s="98"/>
      <c r="BD119" s="23"/>
      <c r="BE119" s="7"/>
    </row>
    <row r="120" spans="1:101" ht="12" customHeight="1" x14ac:dyDescent="0.2">
      <c r="A120" s="21"/>
      <c r="B120" s="21"/>
      <c r="C120" s="313" t="s">
        <v>28</v>
      </c>
      <c r="D120" s="315"/>
      <c r="E120" s="347" t="str">
        <f>C122</f>
        <v>濱野高宏</v>
      </c>
      <c r="F120" s="348"/>
      <c r="G120" s="348"/>
      <c r="H120" s="349"/>
      <c r="I120" s="350" t="str">
        <f>C125</f>
        <v>北城陽太</v>
      </c>
      <c r="J120" s="348"/>
      <c r="K120" s="348"/>
      <c r="L120" s="349"/>
      <c r="M120" s="350" t="str">
        <f>C128</f>
        <v>山中愁智</v>
      </c>
      <c r="N120" s="348"/>
      <c r="O120" s="348"/>
      <c r="P120" s="349"/>
      <c r="Q120" s="350" t="str">
        <f>C131</f>
        <v>村上優悟</v>
      </c>
      <c r="R120" s="348"/>
      <c r="S120" s="348"/>
      <c r="T120" s="349"/>
      <c r="U120" s="350" t="str">
        <f>C134</f>
        <v>川上俊満</v>
      </c>
      <c r="V120" s="348"/>
      <c r="W120" s="348"/>
      <c r="X120" s="349"/>
      <c r="Y120" s="448" t="s">
        <v>11</v>
      </c>
      <c r="Z120" s="449"/>
      <c r="AA120" s="449"/>
      <c r="AB120" s="450"/>
      <c r="AC120" s="240"/>
      <c r="AD120" s="439" t="s">
        <v>13</v>
      </c>
      <c r="AE120" s="440"/>
      <c r="AF120" s="441" t="s">
        <v>14</v>
      </c>
      <c r="AG120" s="442"/>
      <c r="AH120" s="443"/>
      <c r="AI120" s="444" t="s">
        <v>15</v>
      </c>
      <c r="AJ120" s="445"/>
      <c r="AK120" s="446"/>
      <c r="AM120" s="313" t="s">
        <v>27</v>
      </c>
      <c r="AN120" s="314"/>
      <c r="AO120" s="314"/>
      <c r="AP120" s="314"/>
      <c r="AQ120" s="314"/>
      <c r="AR120" s="314"/>
      <c r="AS120" s="314"/>
      <c r="AT120" s="314"/>
      <c r="AU120" s="314"/>
      <c r="AV120" s="314"/>
      <c r="AW120" s="315"/>
      <c r="AX120" s="347" t="str">
        <f>AM122</f>
        <v>鈴木秀明</v>
      </c>
      <c r="AY120" s="348"/>
      <c r="AZ120" s="348"/>
      <c r="BA120" s="349"/>
      <c r="BB120" s="350" t="str">
        <f>AM125</f>
        <v>明石拓也</v>
      </c>
      <c r="BC120" s="348"/>
      <c r="BD120" s="348"/>
      <c r="BE120" s="349"/>
      <c r="BF120" s="350" t="str">
        <f>AM128</f>
        <v>松本和春</v>
      </c>
      <c r="BG120" s="348"/>
      <c r="BH120" s="348"/>
      <c r="BI120" s="349"/>
      <c r="BJ120" s="350" t="str">
        <f>AM131</f>
        <v>坂上想磨</v>
      </c>
      <c r="BK120" s="348"/>
      <c r="BL120" s="348"/>
      <c r="BM120" s="349"/>
      <c r="BN120" s="350" t="str">
        <f>AM134</f>
        <v>安藤貴啓</v>
      </c>
      <c r="BO120" s="348"/>
      <c r="BP120" s="348"/>
      <c r="BQ120" s="349"/>
      <c r="BR120" s="448" t="s">
        <v>11</v>
      </c>
      <c r="BS120" s="449"/>
      <c r="BT120" s="449"/>
      <c r="BU120" s="450"/>
      <c r="BV120" s="240"/>
      <c r="BW120" s="439" t="s">
        <v>13</v>
      </c>
      <c r="BX120" s="440"/>
      <c r="BY120" s="441" t="s">
        <v>14</v>
      </c>
      <c r="BZ120" s="442"/>
      <c r="CA120" s="443"/>
      <c r="CB120" s="444" t="s">
        <v>15</v>
      </c>
      <c r="CC120" s="445"/>
      <c r="CD120" s="446"/>
      <c r="CQ120" s="8"/>
      <c r="CR120" s="8"/>
      <c r="CS120" s="8"/>
      <c r="CT120" s="8"/>
      <c r="CU120" s="8"/>
      <c r="CV120" s="8"/>
      <c r="CW120" s="8"/>
    </row>
    <row r="121" spans="1:101" ht="12" customHeight="1" thickBot="1" x14ac:dyDescent="0.25">
      <c r="A121" s="21"/>
      <c r="B121" s="21"/>
      <c r="C121" s="316"/>
      <c r="D121" s="318"/>
      <c r="E121" s="352" t="str">
        <f>C123</f>
        <v>漆原和哉</v>
      </c>
      <c r="F121" s="353"/>
      <c r="G121" s="353"/>
      <c r="H121" s="354"/>
      <c r="I121" s="378" t="str">
        <f>C126</f>
        <v>村上凜空</v>
      </c>
      <c r="J121" s="353"/>
      <c r="K121" s="353"/>
      <c r="L121" s="354"/>
      <c r="M121" s="378" t="str">
        <f>C129</f>
        <v>森實将斗</v>
      </c>
      <c r="N121" s="353"/>
      <c r="O121" s="353"/>
      <c r="P121" s="354"/>
      <c r="Q121" s="378" t="str">
        <f>C132</f>
        <v>木村碧樹</v>
      </c>
      <c r="R121" s="353"/>
      <c r="S121" s="353"/>
      <c r="T121" s="354"/>
      <c r="U121" s="378" t="str">
        <f>C135</f>
        <v>尾﨑葉太</v>
      </c>
      <c r="V121" s="353"/>
      <c r="W121" s="353"/>
      <c r="X121" s="354"/>
      <c r="Y121" s="390" t="s">
        <v>12</v>
      </c>
      <c r="Z121" s="391"/>
      <c r="AA121" s="391"/>
      <c r="AB121" s="392"/>
      <c r="AC121" s="240"/>
      <c r="AD121" s="153" t="s">
        <v>16</v>
      </c>
      <c r="AE121" s="155" t="s">
        <v>17</v>
      </c>
      <c r="AF121" s="153" t="s">
        <v>9</v>
      </c>
      <c r="AG121" s="155" t="s">
        <v>18</v>
      </c>
      <c r="AH121" s="154" t="s">
        <v>19</v>
      </c>
      <c r="AI121" s="155" t="s">
        <v>9</v>
      </c>
      <c r="AJ121" s="155" t="s">
        <v>18</v>
      </c>
      <c r="AK121" s="154" t="s">
        <v>19</v>
      </c>
      <c r="AM121" s="316"/>
      <c r="AN121" s="317"/>
      <c r="AO121" s="317"/>
      <c r="AP121" s="317"/>
      <c r="AQ121" s="317"/>
      <c r="AR121" s="317"/>
      <c r="AS121" s="317"/>
      <c r="AT121" s="317"/>
      <c r="AU121" s="317"/>
      <c r="AV121" s="317"/>
      <c r="AW121" s="318"/>
      <c r="AX121" s="352" t="str">
        <f>AM123</f>
        <v>鈴木一也</v>
      </c>
      <c r="AY121" s="353"/>
      <c r="AZ121" s="353"/>
      <c r="BA121" s="354"/>
      <c r="BB121" s="378" t="str">
        <f>AM126</f>
        <v>原田典和</v>
      </c>
      <c r="BC121" s="353"/>
      <c r="BD121" s="353"/>
      <c r="BE121" s="354"/>
      <c r="BF121" s="378" t="str">
        <f>AM129</f>
        <v>小野叶翔</v>
      </c>
      <c r="BG121" s="353"/>
      <c r="BH121" s="353"/>
      <c r="BI121" s="354"/>
      <c r="BJ121" s="378" t="str">
        <f>AM132</f>
        <v>近藤英樹</v>
      </c>
      <c r="BK121" s="353"/>
      <c r="BL121" s="353"/>
      <c r="BM121" s="354"/>
      <c r="BN121" s="378" t="str">
        <f>AM135</f>
        <v>三笠孝幸</v>
      </c>
      <c r="BO121" s="353"/>
      <c r="BP121" s="353"/>
      <c r="BQ121" s="354"/>
      <c r="BR121" s="390" t="s">
        <v>12</v>
      </c>
      <c r="BS121" s="391"/>
      <c r="BT121" s="391"/>
      <c r="BU121" s="392"/>
      <c r="BV121" s="240"/>
      <c r="BW121" s="153" t="s">
        <v>16</v>
      </c>
      <c r="BX121" s="155" t="s">
        <v>17</v>
      </c>
      <c r="BY121" s="153" t="s">
        <v>9</v>
      </c>
      <c r="BZ121" s="155" t="s">
        <v>18</v>
      </c>
      <c r="CA121" s="154" t="s">
        <v>19</v>
      </c>
      <c r="CB121" s="155" t="s">
        <v>9</v>
      </c>
      <c r="CC121" s="155" t="s">
        <v>18</v>
      </c>
      <c r="CD121" s="154" t="s">
        <v>19</v>
      </c>
      <c r="CQ121" s="8"/>
      <c r="CR121" s="8"/>
      <c r="CS121" s="8"/>
      <c r="CT121" s="8"/>
      <c r="CU121" s="8"/>
      <c r="CV121" s="8"/>
      <c r="CW121" s="8"/>
    </row>
    <row r="122" spans="1:101" ht="13.05" customHeight="1" x14ac:dyDescent="0.15">
      <c r="A122" s="22"/>
      <c r="B122" s="22"/>
      <c r="C122" s="85" t="s">
        <v>129</v>
      </c>
      <c r="D122" s="86" t="s">
        <v>128</v>
      </c>
      <c r="E122" s="319"/>
      <c r="F122" s="320"/>
      <c r="G122" s="320"/>
      <c r="H122" s="321"/>
      <c r="I122" s="241">
        <v>21</v>
      </c>
      <c r="J122" s="242" t="str">
        <f>IF(I122="","","-")</f>
        <v>-</v>
      </c>
      <c r="K122" s="243">
        <v>0</v>
      </c>
      <c r="L122" s="393" t="str">
        <f>IF(I122&lt;&gt;"",IF(I122&gt;K122,IF(I123&gt;K123,"○",IF(I124&gt;K124,"○","×")),IF(I123&gt;K123,IF(I124&gt;K124,"○","×"),"×")),"")</f>
        <v>○</v>
      </c>
      <c r="M122" s="205">
        <v>15</v>
      </c>
      <c r="N122" s="208" t="str">
        <f t="shared" ref="N122:N127" si="25">IF(M122="","","-")</f>
        <v>-</v>
      </c>
      <c r="O122" s="209">
        <v>7</v>
      </c>
      <c r="P122" s="383" t="str">
        <f>IF(M122&lt;&gt;"",IF(M122&gt;O122,IF(M123&gt;O123,"○",IF(M124&gt;O124,"○","×")),IF(M123&gt;O123,IF(M124&gt;O124,"○","×"),"×")),"")</f>
        <v>○</v>
      </c>
      <c r="Q122" s="244">
        <v>15</v>
      </c>
      <c r="R122" s="208" t="str">
        <f t="shared" ref="R122:R130" si="26">IF(Q122="","","-")</f>
        <v>-</v>
      </c>
      <c r="S122" s="209">
        <v>13</v>
      </c>
      <c r="T122" s="383" t="str">
        <f>IF(Q122&lt;&gt;"",IF(Q122&gt;S122,IF(Q123&gt;S123,"○",IF(Q124&gt;S124,"○","×")),IF(Q123&gt;S123,IF(Q124&gt;S124,"○","×"),"×")),"")</f>
        <v>○</v>
      </c>
      <c r="U122" s="205">
        <v>15</v>
      </c>
      <c r="V122" s="208" t="str">
        <f t="shared" ref="V122:V133" si="27">IF(U122="","","-")</f>
        <v>-</v>
      </c>
      <c r="W122" s="209">
        <v>12</v>
      </c>
      <c r="X122" s="396" t="str">
        <f>IF(U122&lt;&gt;"",IF(U122&gt;W122,IF(U123&gt;W123,"○",IF(U124&gt;W124,"○","×")),IF(U123&gt;W123,IF(U124&gt;W124,"○","×"),"×")),"")</f>
        <v>○</v>
      </c>
      <c r="Y122" s="397" t="s">
        <v>283</v>
      </c>
      <c r="Z122" s="398"/>
      <c r="AA122" s="398"/>
      <c r="AB122" s="399"/>
      <c r="AC122" s="245"/>
      <c r="AD122" s="161"/>
      <c r="AE122" s="162"/>
      <c r="AF122" s="163"/>
      <c r="AG122" s="164"/>
      <c r="AH122" s="165"/>
      <c r="AI122" s="162"/>
      <c r="AJ122" s="162"/>
      <c r="AK122" s="165"/>
      <c r="AM122" s="503" t="s">
        <v>116</v>
      </c>
      <c r="AN122" s="504"/>
      <c r="AO122" s="504"/>
      <c r="AP122" s="504"/>
      <c r="AQ122" s="504"/>
      <c r="AR122" s="505" t="s">
        <v>115</v>
      </c>
      <c r="AS122" s="505"/>
      <c r="AT122" s="505"/>
      <c r="AU122" s="505"/>
      <c r="AV122" s="505"/>
      <c r="AW122" s="506"/>
      <c r="AX122" s="319"/>
      <c r="AY122" s="320"/>
      <c r="AZ122" s="320"/>
      <c r="BA122" s="321"/>
      <c r="BB122" s="205">
        <v>8</v>
      </c>
      <c r="BC122" s="206" t="str">
        <f>IF(BB122="","","-")</f>
        <v>-</v>
      </c>
      <c r="BD122" s="207">
        <v>15</v>
      </c>
      <c r="BE122" s="383" t="str">
        <f>IF(BB122&lt;&gt;"",IF(BB122&gt;BD122,IF(BB123&gt;BD123,"○",IF(BB124&gt;BD124,"○","×")),IF(BB123&gt;BD123,IF(BB124&gt;BD124,"○","×"),"×")),"")</f>
        <v>×</v>
      </c>
      <c r="BF122" s="205">
        <v>4</v>
      </c>
      <c r="BG122" s="208" t="str">
        <f t="shared" ref="BG122:BG127" si="28">IF(BF122="","","-")</f>
        <v>-</v>
      </c>
      <c r="BH122" s="209">
        <v>15</v>
      </c>
      <c r="BI122" s="383" t="str">
        <f>IF(BF122&lt;&gt;"",IF(BF122&gt;BH122,IF(BF123&gt;BH123,"○",IF(BF124&gt;BH124,"○","×")),IF(BF123&gt;BH123,IF(BF124&gt;BH124,"○","×"),"×")),"")</f>
        <v>×</v>
      </c>
      <c r="BJ122" s="205">
        <v>4</v>
      </c>
      <c r="BK122" s="208" t="str">
        <f t="shared" ref="BK122:BK130" si="29">IF(BJ122="","","-")</f>
        <v>-</v>
      </c>
      <c r="BL122" s="209">
        <v>15</v>
      </c>
      <c r="BM122" s="383" t="str">
        <f>IF(BJ122&lt;&gt;"",IF(BJ122&gt;BL122,IF(BJ123&gt;BL123,"○",IF(BJ124&gt;BL124,"○","×")),IF(BJ123&gt;BL123,IF(BJ124&gt;BL124,"○","×"),"×")),"")</f>
        <v>×</v>
      </c>
      <c r="BN122" s="205">
        <v>6</v>
      </c>
      <c r="BO122" s="208" t="str">
        <f t="shared" ref="BO122:BO133" si="30">IF(BN122="","","-")</f>
        <v>-</v>
      </c>
      <c r="BP122" s="209">
        <v>15</v>
      </c>
      <c r="BQ122" s="396" t="str">
        <f>IF(BN122&lt;&gt;"",IF(BN122&gt;BP122,IF(BN123&gt;BP123,"○",IF(BN124&gt;BP124,"○","×")),IF(BN123&gt;BP123,IF(BN124&gt;BP124,"○","×"),"×")),"")</f>
        <v>×</v>
      </c>
      <c r="BR122" s="397" t="s">
        <v>299</v>
      </c>
      <c r="BS122" s="398"/>
      <c r="BT122" s="398"/>
      <c r="BU122" s="399"/>
      <c r="BV122" s="245"/>
      <c r="BW122" s="161"/>
      <c r="BX122" s="162"/>
      <c r="BY122" s="163"/>
      <c r="BZ122" s="164"/>
      <c r="CA122" s="165"/>
      <c r="CB122" s="162"/>
      <c r="CC122" s="162"/>
      <c r="CD122" s="165"/>
      <c r="CQ122" s="8"/>
      <c r="CR122" s="8"/>
      <c r="CS122" s="8"/>
      <c r="CT122" s="8"/>
      <c r="CU122" s="8"/>
      <c r="CV122" s="8"/>
      <c r="CW122" s="8"/>
    </row>
    <row r="123" spans="1:101" ht="13.05" customHeight="1" x14ac:dyDescent="0.15">
      <c r="A123" s="22"/>
      <c r="B123" s="22"/>
      <c r="C123" s="85" t="s">
        <v>130</v>
      </c>
      <c r="D123" s="86" t="s">
        <v>278</v>
      </c>
      <c r="E123" s="322"/>
      <c r="F123" s="323"/>
      <c r="G123" s="323"/>
      <c r="H123" s="324"/>
      <c r="I123" s="246">
        <v>21</v>
      </c>
      <c r="J123" s="247" t="str">
        <f>IF(I123="","","-")</f>
        <v>-</v>
      </c>
      <c r="K123" s="248">
        <v>0</v>
      </c>
      <c r="L123" s="394"/>
      <c r="M123" s="205">
        <v>15</v>
      </c>
      <c r="N123" s="206" t="str">
        <f t="shared" si="25"/>
        <v>-</v>
      </c>
      <c r="O123" s="207">
        <v>4</v>
      </c>
      <c r="P123" s="370"/>
      <c r="Q123" s="205">
        <v>15</v>
      </c>
      <c r="R123" s="206" t="str">
        <f t="shared" si="26"/>
        <v>-</v>
      </c>
      <c r="S123" s="207">
        <v>4</v>
      </c>
      <c r="T123" s="395"/>
      <c r="U123" s="205">
        <v>15</v>
      </c>
      <c r="V123" s="206" t="str">
        <f t="shared" si="27"/>
        <v>-</v>
      </c>
      <c r="W123" s="207">
        <v>12</v>
      </c>
      <c r="X123" s="373"/>
      <c r="Y123" s="400"/>
      <c r="Z123" s="401"/>
      <c r="AA123" s="401"/>
      <c r="AB123" s="402"/>
      <c r="AC123" s="245"/>
      <c r="AD123" s="161">
        <f>COUNTIF(E122:X124,"○")</f>
        <v>4</v>
      </c>
      <c r="AE123" s="162">
        <f>COUNTIF(E122:X124,"×")</f>
        <v>0</v>
      </c>
      <c r="AF123" s="163">
        <f>(IF((E122&gt;G122),1,0))+(IF((E123&gt;G123),1,0))+(IF((E124&gt;G124),1,0))+(IF((I122&gt;K122),1,0))+(IF((I123&gt;K123),1,0))+(IF((I124&gt;K124),1,0))+(IF((M122&gt;O122),1,0))+(IF((M123&gt;O123),1,0))+(IF((M124&gt;O124),1,0))+(IF((Q122&gt;S122),1,0))+(IF((Q123&gt;S123),1,0))+(IF((Q124&gt;S124),1,0))+(IF((U122&gt;W122),1,0))+(IF((U123&gt;W123),1,0))+(IF((U124&gt;W124),1,0))</f>
        <v>8</v>
      </c>
      <c r="AG123" s="164">
        <f>(IF((E122&lt;G122),1,0))+(IF((E123&lt;G123),1,0))+(IF((E124&lt;G124),1,0))+(IF((I122&lt;K122),1,0))+(IF((I123&lt;K123),1,0))+(IF((I124&lt;K124),1,0))+(IF((M122&lt;O122),1,0))+(IF((M123&lt;O123),1,0))+(IF((M124&lt;O124),1,0))+(IF((Q122&lt;S122),1,0))+(IF((Q123&lt;S123),1,0))+(IF((Q124&lt;S124),1,0))+(IF((U122&lt;W122),1,0))+(IF((U123&lt;W123),1,0))+(IF((U124&lt;W124),1,0))</f>
        <v>0</v>
      </c>
      <c r="AH123" s="167">
        <f>AF123-AG123</f>
        <v>8</v>
      </c>
      <c r="AI123" s="162">
        <f>SUM(E122:E124,I122:I124,M122:M124,Q122:Q124,U122:U124)</f>
        <v>132</v>
      </c>
      <c r="AJ123" s="162">
        <f>SUM(G122:G124,K122:K124,O122:O124,S122:S124,W122:W124)</f>
        <v>52</v>
      </c>
      <c r="AK123" s="165">
        <f>AI123-AJ123</f>
        <v>80</v>
      </c>
      <c r="AM123" s="472" t="s">
        <v>117</v>
      </c>
      <c r="AN123" s="473"/>
      <c r="AO123" s="473"/>
      <c r="AP123" s="473"/>
      <c r="AQ123" s="473"/>
      <c r="AR123" s="474" t="s">
        <v>115</v>
      </c>
      <c r="AS123" s="474"/>
      <c r="AT123" s="474"/>
      <c r="AU123" s="474"/>
      <c r="AV123" s="474"/>
      <c r="AW123" s="475"/>
      <c r="AX123" s="322"/>
      <c r="AY123" s="323"/>
      <c r="AZ123" s="323"/>
      <c r="BA123" s="324"/>
      <c r="BB123" s="205">
        <v>8</v>
      </c>
      <c r="BC123" s="206" t="str">
        <f>IF(BB123="","","-")</f>
        <v>-</v>
      </c>
      <c r="BD123" s="212">
        <v>15</v>
      </c>
      <c r="BE123" s="395"/>
      <c r="BF123" s="205">
        <v>10</v>
      </c>
      <c r="BG123" s="206" t="str">
        <f t="shared" si="28"/>
        <v>-</v>
      </c>
      <c r="BH123" s="207">
        <v>15</v>
      </c>
      <c r="BI123" s="395"/>
      <c r="BJ123" s="205">
        <v>6</v>
      </c>
      <c r="BK123" s="206" t="str">
        <f t="shared" si="29"/>
        <v>-</v>
      </c>
      <c r="BL123" s="207">
        <v>15</v>
      </c>
      <c r="BM123" s="395"/>
      <c r="BN123" s="205">
        <v>6</v>
      </c>
      <c r="BO123" s="206" t="str">
        <f t="shared" si="30"/>
        <v>-</v>
      </c>
      <c r="BP123" s="207">
        <v>15</v>
      </c>
      <c r="BQ123" s="373"/>
      <c r="BR123" s="400"/>
      <c r="BS123" s="401"/>
      <c r="BT123" s="401"/>
      <c r="BU123" s="402"/>
      <c r="BV123" s="245"/>
      <c r="BW123" s="161">
        <f>COUNTIF(AX122:BQ124,"○")</f>
        <v>0</v>
      </c>
      <c r="BX123" s="162">
        <f>COUNTIF(AX122:BQ124,"×")</f>
        <v>4</v>
      </c>
      <c r="BY123" s="163">
        <f>(IF((AX122&gt;AZ122),1,0))+(IF((AX123&gt;AZ123),1,0))+(IF((AX124&gt;AZ124),1,0))+(IF((BB122&gt;BD122),1,0))+(IF((BB123&gt;BD123),1,0))+(IF((BB124&gt;BD124),1,0))+(IF((BF122&gt;BH122),1,0))+(IF((BF123&gt;BH123),1,0))+(IF((BF124&gt;BH124),1,0))+(IF((BJ122&gt;BL122),1,0))+(IF((BJ123&gt;BL123),1,0))+(IF((BJ124&gt;BL124),1,0))+(IF((BN122&gt;BP122),1,0))+(IF((BN123&gt;BP123),1,0))+(IF((BN124&gt;BP124),1,0))</f>
        <v>0</v>
      </c>
      <c r="BZ123" s="164">
        <f>(IF((AX122&lt;AZ122),1,0))+(IF((AX123&lt;AZ123),1,0))+(IF((AX124&lt;AZ124),1,0))+(IF((BB122&lt;BD122),1,0))+(IF((BB123&lt;BD123),1,0))+(IF((BB124&lt;BD124),1,0))+(IF((BF122&lt;BH122),1,0))+(IF((BF123&lt;BH123),1,0))+(IF((BF124&lt;BH124),1,0))+(IF((BJ122&lt;BL122),1,0))+(IF((BJ123&lt;BL123),1,0))+(IF((BJ124&lt;BL124),1,0))+(IF((BN122&lt;BP122),1,0))+(IF((BN123&lt;BP123),1,0))+(IF((BN124&lt;BP124),1,0))</f>
        <v>8</v>
      </c>
      <c r="CA123" s="167">
        <f>BY123-BZ123</f>
        <v>-8</v>
      </c>
      <c r="CB123" s="162">
        <f>SUM(AX122:AX124,BB122:BB124,BF122:BF124,BJ122:BJ124,BN122:BN124)</f>
        <v>52</v>
      </c>
      <c r="CC123" s="162">
        <f>SUM(AZ122:AZ124,BD122:BD124,BH122:BH124,BL122:BL124,BP122:BP124)</f>
        <v>120</v>
      </c>
      <c r="CD123" s="165">
        <f>CB123-CC123</f>
        <v>-68</v>
      </c>
      <c r="CQ123" s="8"/>
      <c r="CR123" s="8"/>
      <c r="CS123" s="8"/>
      <c r="CT123" s="8"/>
      <c r="CU123" s="8"/>
      <c r="CV123" s="8"/>
      <c r="CW123" s="8"/>
    </row>
    <row r="124" spans="1:101" ht="13.05" customHeight="1" x14ac:dyDescent="0.15">
      <c r="A124" s="9"/>
      <c r="B124" s="9"/>
      <c r="C124" s="87"/>
      <c r="D124" s="88"/>
      <c r="E124" s="325"/>
      <c r="F124" s="326"/>
      <c r="G124" s="326"/>
      <c r="H124" s="327"/>
      <c r="I124" s="246"/>
      <c r="J124" s="247" t="str">
        <f>IF(I124="","","-")</f>
        <v/>
      </c>
      <c r="K124" s="249"/>
      <c r="L124" s="394"/>
      <c r="M124" s="215"/>
      <c r="N124" s="217" t="str">
        <f t="shared" si="25"/>
        <v/>
      </c>
      <c r="O124" s="216"/>
      <c r="P124" s="370"/>
      <c r="Q124" s="205"/>
      <c r="R124" s="206" t="str">
        <f t="shared" si="26"/>
        <v/>
      </c>
      <c r="S124" s="207"/>
      <c r="T124" s="395"/>
      <c r="U124" s="205"/>
      <c r="V124" s="206" t="str">
        <f t="shared" si="27"/>
        <v/>
      </c>
      <c r="W124" s="207"/>
      <c r="X124" s="373"/>
      <c r="Y124" s="168">
        <f>AD123</f>
        <v>4</v>
      </c>
      <c r="Z124" s="100" t="s">
        <v>20</v>
      </c>
      <c r="AA124" s="100">
        <f>AE123</f>
        <v>0</v>
      </c>
      <c r="AB124" s="169" t="s">
        <v>17</v>
      </c>
      <c r="AC124" s="245"/>
      <c r="AD124" s="161"/>
      <c r="AE124" s="162"/>
      <c r="AF124" s="163"/>
      <c r="AG124" s="164"/>
      <c r="AH124" s="165"/>
      <c r="AI124" s="162"/>
      <c r="AJ124" s="162"/>
      <c r="AK124" s="165"/>
      <c r="AM124" s="472"/>
      <c r="AN124" s="473"/>
      <c r="AO124" s="473"/>
      <c r="AP124" s="473"/>
      <c r="AQ124" s="473"/>
      <c r="AR124" s="473"/>
      <c r="AS124" s="473"/>
      <c r="AT124" s="473"/>
      <c r="AU124" s="473"/>
      <c r="AV124" s="473"/>
      <c r="AW124" s="498"/>
      <c r="AX124" s="325"/>
      <c r="AY124" s="326"/>
      <c r="AZ124" s="326"/>
      <c r="BA124" s="327"/>
      <c r="BB124" s="215"/>
      <c r="BC124" s="206" t="str">
        <f>IF(BB124="","","-")</f>
        <v/>
      </c>
      <c r="BD124" s="250"/>
      <c r="BE124" s="371"/>
      <c r="BF124" s="215"/>
      <c r="BG124" s="251" t="str">
        <f t="shared" si="28"/>
        <v/>
      </c>
      <c r="BH124" s="250"/>
      <c r="BI124" s="395"/>
      <c r="BJ124" s="205"/>
      <c r="BK124" s="206" t="str">
        <f t="shared" si="29"/>
        <v/>
      </c>
      <c r="BL124" s="207"/>
      <c r="BM124" s="395"/>
      <c r="BN124" s="205"/>
      <c r="BO124" s="206" t="str">
        <f t="shared" si="30"/>
        <v/>
      </c>
      <c r="BP124" s="207"/>
      <c r="BQ124" s="373"/>
      <c r="BR124" s="168">
        <f>BW123</f>
        <v>0</v>
      </c>
      <c r="BS124" s="100" t="s">
        <v>20</v>
      </c>
      <c r="BT124" s="100">
        <f>BX123</f>
        <v>4</v>
      </c>
      <c r="BU124" s="169" t="s">
        <v>17</v>
      </c>
      <c r="BV124" s="245"/>
      <c r="BW124" s="161"/>
      <c r="BX124" s="162"/>
      <c r="BY124" s="163"/>
      <c r="BZ124" s="164"/>
      <c r="CA124" s="165"/>
      <c r="CB124" s="162"/>
      <c r="CC124" s="162"/>
      <c r="CD124" s="165"/>
      <c r="CQ124" s="8"/>
      <c r="CR124" s="8"/>
      <c r="CS124" s="8"/>
      <c r="CT124" s="8"/>
      <c r="CU124" s="8"/>
      <c r="CV124" s="8"/>
      <c r="CW124" s="8"/>
    </row>
    <row r="125" spans="1:101" ht="13.05" customHeight="1" x14ac:dyDescent="0.15">
      <c r="A125" s="22"/>
      <c r="B125" s="22"/>
      <c r="C125" s="85" t="s">
        <v>118</v>
      </c>
      <c r="D125" s="101" t="s">
        <v>86</v>
      </c>
      <c r="E125" s="252">
        <f>IF(K122="","",K122)</f>
        <v>0</v>
      </c>
      <c r="F125" s="253" t="str">
        <f t="shared" ref="F125:F136" si="31">IF(E125="","","-")</f>
        <v>-</v>
      </c>
      <c r="G125" s="221">
        <f>IF(I122="","",I122)</f>
        <v>21</v>
      </c>
      <c r="H125" s="360" t="str">
        <f>IF(L122="","",IF(L122="○","×",IF(L122="×","○")))</f>
        <v>×</v>
      </c>
      <c r="I125" s="358"/>
      <c r="J125" s="359"/>
      <c r="K125" s="359"/>
      <c r="L125" s="360"/>
      <c r="M125" s="254">
        <v>0</v>
      </c>
      <c r="N125" s="253" t="str">
        <f t="shared" si="25"/>
        <v>-</v>
      </c>
      <c r="O125" s="255">
        <v>15</v>
      </c>
      <c r="P125" s="403" t="str">
        <f>IF(M125&lt;&gt;"",IF(M125&gt;O125,IF(M126&gt;O126,"○",IF(M127&gt;O127,"○","×")),IF(M126&gt;O126,IF(M127&gt;O127,"○","×"),"×")),"")</f>
        <v>×</v>
      </c>
      <c r="Q125" s="256">
        <v>0</v>
      </c>
      <c r="R125" s="257" t="str">
        <f t="shared" si="26"/>
        <v>-</v>
      </c>
      <c r="S125" s="258">
        <v>15</v>
      </c>
      <c r="T125" s="405" t="str">
        <f>IF(Q125&lt;&gt;"",IF(Q125&gt;S125,IF(Q126&gt;S126,"○",IF(Q127&gt;S127,"○","×")),IF(Q126&gt;S126,IF(Q127&gt;S127,"○","×"),"×")),"")</f>
        <v>×</v>
      </c>
      <c r="U125" s="254">
        <v>0</v>
      </c>
      <c r="V125" s="253" t="str">
        <f t="shared" si="27"/>
        <v>-</v>
      </c>
      <c r="W125" s="255">
        <v>15</v>
      </c>
      <c r="X125" s="406" t="str">
        <f>IF(U125&lt;&gt;"",IF(U125&gt;W125,IF(U126&gt;W126,"○",IF(U127&gt;W127,"○","×")),IF(U126&gt;W126,IF(U127&gt;W127,"○","×"),"×")),"")</f>
        <v>×</v>
      </c>
      <c r="Y125" s="409" t="s">
        <v>282</v>
      </c>
      <c r="Z125" s="410"/>
      <c r="AA125" s="410"/>
      <c r="AB125" s="411"/>
      <c r="AC125" s="245"/>
      <c r="AD125" s="170"/>
      <c r="AE125" s="171"/>
      <c r="AF125" s="172"/>
      <c r="AG125" s="173"/>
      <c r="AH125" s="174"/>
      <c r="AI125" s="171"/>
      <c r="AJ125" s="171"/>
      <c r="AK125" s="174"/>
      <c r="AM125" s="499" t="s">
        <v>139</v>
      </c>
      <c r="AN125" s="500"/>
      <c r="AO125" s="500"/>
      <c r="AP125" s="500"/>
      <c r="AQ125" s="500"/>
      <c r="AR125" s="501" t="s">
        <v>137</v>
      </c>
      <c r="AS125" s="501"/>
      <c r="AT125" s="501"/>
      <c r="AU125" s="501"/>
      <c r="AV125" s="501"/>
      <c r="AW125" s="502" t="s">
        <v>137</v>
      </c>
      <c r="AX125" s="218">
        <f>IF(BD122="","",BD122)</f>
        <v>15</v>
      </c>
      <c r="AY125" s="206" t="str">
        <f t="shared" ref="AY125:AY136" si="32">IF(AX125="","","-")</f>
        <v>-</v>
      </c>
      <c r="AZ125" s="219">
        <f>IF(BB122="","",BB122)</f>
        <v>8</v>
      </c>
      <c r="BA125" s="355" t="str">
        <f>IF(BE122="","",IF(BE122="○","×",IF(BE122="×","○")))</f>
        <v>○</v>
      </c>
      <c r="BB125" s="358"/>
      <c r="BC125" s="359"/>
      <c r="BD125" s="359"/>
      <c r="BE125" s="360"/>
      <c r="BF125" s="205">
        <v>15</v>
      </c>
      <c r="BG125" s="206" t="str">
        <f t="shared" si="28"/>
        <v>-</v>
      </c>
      <c r="BH125" s="207">
        <v>8</v>
      </c>
      <c r="BI125" s="369" t="str">
        <f>IF(BF125&lt;&gt;"",IF(BF125&gt;BH125,IF(BF126&gt;BH126,"○",IF(BF127&gt;BH127,"○","×")),IF(BF126&gt;BH126,IF(BF127&gt;BH127,"○","×"),"×")),"")</f>
        <v>×</v>
      </c>
      <c r="BJ125" s="222">
        <v>9</v>
      </c>
      <c r="BK125" s="223" t="str">
        <f t="shared" si="29"/>
        <v>-</v>
      </c>
      <c r="BL125" s="224">
        <v>15</v>
      </c>
      <c r="BM125" s="369" t="str">
        <f>IF(BJ125&lt;&gt;"",IF(BJ125&gt;BL125,IF(BJ126&gt;BL126,"○",IF(BJ127&gt;BL127,"○","×")),IF(BJ126&gt;BL126,IF(BJ127&gt;BL127,"○","×"),"×")),"")</f>
        <v>×</v>
      </c>
      <c r="BN125" s="222">
        <v>8</v>
      </c>
      <c r="BO125" s="223" t="str">
        <f t="shared" si="30"/>
        <v>-</v>
      </c>
      <c r="BP125" s="224">
        <v>15</v>
      </c>
      <c r="BQ125" s="372" t="str">
        <f>IF(BN125&lt;&gt;"",IF(BN125&gt;BP125,IF(BN126&gt;BP126,"○",IF(BN127&gt;BP127,"○","×")),IF(BN126&gt;BP126,IF(BN127&gt;BP127,"○","×"),"×")),"")</f>
        <v>×</v>
      </c>
      <c r="BR125" s="436" t="s">
        <v>301</v>
      </c>
      <c r="BS125" s="437"/>
      <c r="BT125" s="437"/>
      <c r="BU125" s="438"/>
      <c r="BV125" s="245"/>
      <c r="BW125" s="170"/>
      <c r="BX125" s="171"/>
      <c r="BY125" s="172"/>
      <c r="BZ125" s="173"/>
      <c r="CA125" s="174"/>
      <c r="CB125" s="171"/>
      <c r="CC125" s="171"/>
      <c r="CD125" s="174"/>
      <c r="CQ125" s="8"/>
      <c r="CR125" s="8"/>
      <c r="CS125" s="8"/>
      <c r="CT125" s="8"/>
      <c r="CU125" s="8"/>
      <c r="CV125" s="8"/>
      <c r="CW125" s="8"/>
    </row>
    <row r="126" spans="1:101" ht="13.05" customHeight="1" x14ac:dyDescent="0.15">
      <c r="A126" s="22"/>
      <c r="B126" s="22"/>
      <c r="C126" s="85" t="s">
        <v>119</v>
      </c>
      <c r="D126" s="86" t="s">
        <v>86</v>
      </c>
      <c r="E126" s="210">
        <f>IF(K123="","",K123)</f>
        <v>0</v>
      </c>
      <c r="F126" s="247" t="str">
        <f t="shared" si="31"/>
        <v>-</v>
      </c>
      <c r="G126" s="211">
        <f>IF(I123="","",I123)</f>
        <v>21</v>
      </c>
      <c r="H126" s="324" t="str">
        <f>IF(J123="","",J123)</f>
        <v>-</v>
      </c>
      <c r="I126" s="361"/>
      <c r="J126" s="323"/>
      <c r="K126" s="323"/>
      <c r="L126" s="324"/>
      <c r="M126" s="246">
        <v>0</v>
      </c>
      <c r="N126" s="247" t="str">
        <f t="shared" si="25"/>
        <v>-</v>
      </c>
      <c r="O126" s="249">
        <v>15</v>
      </c>
      <c r="P126" s="394"/>
      <c r="Q126" s="205">
        <v>0</v>
      </c>
      <c r="R126" s="206" t="str">
        <f t="shared" si="26"/>
        <v>-</v>
      </c>
      <c r="S126" s="207">
        <v>15</v>
      </c>
      <c r="T126" s="395"/>
      <c r="U126" s="246">
        <v>0</v>
      </c>
      <c r="V126" s="247" t="str">
        <f t="shared" si="27"/>
        <v>-</v>
      </c>
      <c r="W126" s="249">
        <v>15</v>
      </c>
      <c r="X126" s="407"/>
      <c r="Y126" s="412"/>
      <c r="Z126" s="413"/>
      <c r="AA126" s="413"/>
      <c r="AB126" s="414"/>
      <c r="AC126" s="245"/>
      <c r="AD126" s="161">
        <f>COUNTIF(E125:X127,"○")</f>
        <v>0</v>
      </c>
      <c r="AE126" s="162">
        <f>COUNTIF(E125:X127,"×")</f>
        <v>4</v>
      </c>
      <c r="AF126" s="163">
        <f>(IF((E125&gt;G125),1,0))+(IF((E126&gt;G126),1,0))+(IF((E127&gt;G127),1,0))+(IF((I125&gt;K125),1,0))+(IF((I126&gt;K126),1,0))+(IF((I127&gt;K127),1,0))+(IF((M125&gt;O125),1,0))+(IF((M126&gt;O126),1,0))+(IF((M127&gt;O127),1,0))+(IF((Q125&gt;S125),1,0))+(IF((Q126&gt;S126),1,0))+(IF((Q127&gt;S127),1,0))+(IF((U125&gt;W125),1,0))+(IF((U126&gt;W126),1,0))+(IF((U127&gt;W127),1,0))</f>
        <v>0</v>
      </c>
      <c r="AG126" s="164">
        <f>(IF((E125&lt;G125),1,0))+(IF((E126&lt;G126),1,0))+(IF((E127&lt;G127),1,0))+(IF((I125&lt;K125),1,0))+(IF((I126&lt;K126),1,0))+(IF((I127&lt;K127),1,0))+(IF((M125&lt;O125),1,0))+(IF((M126&lt;O126),1,0))+(IF((M127&lt;O127),1,0))+(IF((Q125&lt;S125),1,0))+(IF((Q126&lt;S126),1,0))+(IF((Q127&lt;S127),1,0))+(IF((U125&lt;W125),1,0))+(IF((U126&lt;W126),1,0))+(IF((U127&lt;W127),1,0))</f>
        <v>8</v>
      </c>
      <c r="AH126" s="167">
        <f>AF126-AG126</f>
        <v>-8</v>
      </c>
      <c r="AI126" s="162">
        <f>SUM(E125:E127,I125:I127,M125:M127,Q125:Q127,U125:U127)</f>
        <v>0</v>
      </c>
      <c r="AJ126" s="162">
        <f>SUM(G125:G127,K125:K127,O125:O127,S125:S127,W125:W127)</f>
        <v>132</v>
      </c>
      <c r="AK126" s="165">
        <f>AI126-AJ126</f>
        <v>-132</v>
      </c>
      <c r="AM126" s="472" t="s">
        <v>140</v>
      </c>
      <c r="AN126" s="473"/>
      <c r="AO126" s="473"/>
      <c r="AP126" s="473"/>
      <c r="AQ126" s="473"/>
      <c r="AR126" s="474" t="s">
        <v>138</v>
      </c>
      <c r="AS126" s="474"/>
      <c r="AT126" s="474"/>
      <c r="AU126" s="474"/>
      <c r="AV126" s="474"/>
      <c r="AW126" s="475" t="s">
        <v>138</v>
      </c>
      <c r="AX126" s="218">
        <f>IF(BD123="","",BD123)</f>
        <v>15</v>
      </c>
      <c r="AY126" s="206" t="str">
        <f t="shared" si="32"/>
        <v>-</v>
      </c>
      <c r="AZ126" s="219">
        <f>IF(BB123="","",BB123)</f>
        <v>8</v>
      </c>
      <c r="BA126" s="417" t="str">
        <f>IF(BC123="","",BC123)</f>
        <v>-</v>
      </c>
      <c r="BB126" s="361"/>
      <c r="BC126" s="323"/>
      <c r="BD126" s="323"/>
      <c r="BE126" s="324"/>
      <c r="BF126" s="205">
        <v>9</v>
      </c>
      <c r="BG126" s="206" t="str">
        <f t="shared" si="28"/>
        <v>-</v>
      </c>
      <c r="BH126" s="207">
        <v>15</v>
      </c>
      <c r="BI126" s="395"/>
      <c r="BJ126" s="205">
        <v>10</v>
      </c>
      <c r="BK126" s="206" t="str">
        <f t="shared" si="29"/>
        <v>-</v>
      </c>
      <c r="BL126" s="207">
        <v>15</v>
      </c>
      <c r="BM126" s="395"/>
      <c r="BN126" s="205">
        <v>9</v>
      </c>
      <c r="BO126" s="206" t="str">
        <f t="shared" si="30"/>
        <v>-</v>
      </c>
      <c r="BP126" s="207">
        <v>15</v>
      </c>
      <c r="BQ126" s="373"/>
      <c r="BR126" s="400"/>
      <c r="BS126" s="401"/>
      <c r="BT126" s="401"/>
      <c r="BU126" s="402"/>
      <c r="BV126" s="245"/>
      <c r="BW126" s="161">
        <f>COUNTIF(AX125:BQ127,"○")</f>
        <v>1</v>
      </c>
      <c r="BX126" s="162">
        <f>COUNTIF(AX125:BQ127,"×")</f>
        <v>3</v>
      </c>
      <c r="BY126" s="163">
        <f>(IF((AX125&gt;AZ125),1,0))+(IF((AX126&gt;AZ126),1,0))+(IF((AX127&gt;AZ127),1,0))+(IF((BB125&gt;BD125),1,0))+(IF((BB126&gt;BD126),1,0))+(IF((BB127&gt;BD127),1,0))+(IF((BF125&gt;BH125),1,0))+(IF((BF126&gt;BH126),1,0))+(IF((BF127&gt;BH127),1,0))+(IF((BJ125&gt;BL125),1,0))+(IF((BJ126&gt;BL126),1,0))+(IF((BJ127&gt;BL127),1,0))+(IF((BN125&gt;BP125),1,0))+(IF((BN126&gt;BP126),1,0))+(IF((BN127&gt;BP127),1,0))</f>
        <v>3</v>
      </c>
      <c r="BZ126" s="164">
        <f>(IF((AX125&lt;AZ125),1,0))+(IF((AX126&lt;AZ126),1,0))+(IF((AX127&lt;AZ127),1,0))+(IF((BB125&lt;BD125),1,0))+(IF((BB126&lt;BD126),1,0))+(IF((BB127&lt;BD127),1,0))+(IF((BF125&lt;BH125),1,0))+(IF((BF126&lt;BH126),1,0))+(IF((BF127&lt;BH127),1,0))+(IF((BJ125&lt;BL125),1,0))+(IF((BJ126&lt;BL126),1,0))+(IF((BJ127&lt;BL127),1,0))+(IF((BN125&lt;BP125),1,0))+(IF((BN126&lt;BP126),1,0))+(IF((BN127&lt;BP127),1,0))</f>
        <v>6</v>
      </c>
      <c r="CA126" s="167">
        <f>BY126-BZ126</f>
        <v>-3</v>
      </c>
      <c r="CB126" s="162">
        <f>SUM(AX125:AX127,BB125:BB127,BF125:BF127,BJ125:BJ127,BN125:BN127)</f>
        <v>99</v>
      </c>
      <c r="CC126" s="162">
        <f>SUM(AZ125:AZ127,BD125:BD127,BH125:BH127,BL125:BL127,BP125:BP127)</f>
        <v>114</v>
      </c>
      <c r="CD126" s="165">
        <f>CB126-CC126</f>
        <v>-15</v>
      </c>
      <c r="CQ126" s="8"/>
      <c r="CR126" s="8"/>
      <c r="CS126" s="8"/>
      <c r="CT126" s="8"/>
      <c r="CU126" s="8"/>
      <c r="CV126" s="8"/>
      <c r="CW126" s="8"/>
    </row>
    <row r="127" spans="1:101" ht="13.05" customHeight="1" x14ac:dyDescent="0.15">
      <c r="A127" s="9"/>
      <c r="B127" s="9"/>
      <c r="C127" s="87"/>
      <c r="D127" s="102"/>
      <c r="E127" s="213" t="str">
        <f>IF(K124="","",K124)</f>
        <v/>
      </c>
      <c r="F127" s="259" t="str">
        <f t="shared" si="31"/>
        <v/>
      </c>
      <c r="G127" s="214" t="str">
        <f>IF(I124="","",I124)</f>
        <v/>
      </c>
      <c r="H127" s="327" t="str">
        <f>IF(J124="","",J124)</f>
        <v/>
      </c>
      <c r="I127" s="362"/>
      <c r="J127" s="326"/>
      <c r="K127" s="326"/>
      <c r="L127" s="327"/>
      <c r="M127" s="260"/>
      <c r="N127" s="259" t="str">
        <f t="shared" si="25"/>
        <v/>
      </c>
      <c r="O127" s="261"/>
      <c r="P127" s="404"/>
      <c r="Q127" s="262"/>
      <c r="R127" s="251" t="str">
        <f t="shared" si="26"/>
        <v/>
      </c>
      <c r="S127" s="250"/>
      <c r="T127" s="371"/>
      <c r="U127" s="260"/>
      <c r="V127" s="259" t="str">
        <f t="shared" si="27"/>
        <v/>
      </c>
      <c r="W127" s="261"/>
      <c r="X127" s="408"/>
      <c r="Y127" s="168">
        <f>AD126</f>
        <v>0</v>
      </c>
      <c r="Z127" s="100" t="s">
        <v>20</v>
      </c>
      <c r="AA127" s="100">
        <f>AE126</f>
        <v>4</v>
      </c>
      <c r="AB127" s="169" t="s">
        <v>17</v>
      </c>
      <c r="AC127" s="245"/>
      <c r="AD127" s="176"/>
      <c r="AE127" s="177"/>
      <c r="AF127" s="178"/>
      <c r="AG127" s="179"/>
      <c r="AH127" s="180"/>
      <c r="AI127" s="177"/>
      <c r="AJ127" s="177"/>
      <c r="AK127" s="180"/>
      <c r="AM127" s="469"/>
      <c r="AN127" s="470"/>
      <c r="AO127" s="470"/>
      <c r="AP127" s="470"/>
      <c r="AQ127" s="470"/>
      <c r="AR127" s="470"/>
      <c r="AS127" s="470"/>
      <c r="AT127" s="470"/>
      <c r="AU127" s="470"/>
      <c r="AV127" s="470"/>
      <c r="AW127" s="471"/>
      <c r="AX127" s="227" t="str">
        <f>IF(BD124="","",BD124)</f>
        <v/>
      </c>
      <c r="AY127" s="206" t="str">
        <f t="shared" si="32"/>
        <v/>
      </c>
      <c r="AZ127" s="263" t="str">
        <f>IF(BB124="","",BB124)</f>
        <v/>
      </c>
      <c r="BA127" s="357" t="str">
        <f>IF(BC124="","",BC124)</f>
        <v/>
      </c>
      <c r="BB127" s="362"/>
      <c r="BC127" s="326"/>
      <c r="BD127" s="326"/>
      <c r="BE127" s="327"/>
      <c r="BF127" s="215">
        <v>9</v>
      </c>
      <c r="BG127" s="206" t="str">
        <f t="shared" si="28"/>
        <v>-</v>
      </c>
      <c r="BH127" s="250">
        <v>15</v>
      </c>
      <c r="BI127" s="371"/>
      <c r="BJ127" s="215"/>
      <c r="BK127" s="251" t="str">
        <f t="shared" si="29"/>
        <v/>
      </c>
      <c r="BL127" s="250"/>
      <c r="BM127" s="371"/>
      <c r="BN127" s="215"/>
      <c r="BO127" s="251" t="str">
        <f t="shared" si="30"/>
        <v/>
      </c>
      <c r="BP127" s="250"/>
      <c r="BQ127" s="373"/>
      <c r="BR127" s="168">
        <f>BW126</f>
        <v>1</v>
      </c>
      <c r="BS127" s="100" t="s">
        <v>20</v>
      </c>
      <c r="BT127" s="100">
        <f>BX126</f>
        <v>3</v>
      </c>
      <c r="BU127" s="169" t="s">
        <v>17</v>
      </c>
      <c r="BV127" s="245"/>
      <c r="BW127" s="176"/>
      <c r="BX127" s="177"/>
      <c r="BY127" s="178"/>
      <c r="BZ127" s="179"/>
      <c r="CA127" s="180"/>
      <c r="CB127" s="177"/>
      <c r="CC127" s="177"/>
      <c r="CD127" s="180"/>
      <c r="CQ127" s="8"/>
      <c r="CR127" s="8"/>
      <c r="CS127" s="8"/>
      <c r="CT127" s="8"/>
      <c r="CU127" s="8"/>
      <c r="CV127" s="8"/>
      <c r="CW127" s="8"/>
    </row>
    <row r="128" spans="1:101" ht="13.05" customHeight="1" x14ac:dyDescent="0.15">
      <c r="A128" s="22"/>
      <c r="B128" s="22"/>
      <c r="C128" s="92" t="s">
        <v>149</v>
      </c>
      <c r="D128" s="86" t="s">
        <v>111</v>
      </c>
      <c r="E128" s="218">
        <f>IF(O122="","",O122)</f>
        <v>7</v>
      </c>
      <c r="F128" s="223" t="str">
        <f t="shared" si="31"/>
        <v>-</v>
      </c>
      <c r="G128" s="219">
        <f>IF(M122="","",M122)</f>
        <v>15</v>
      </c>
      <c r="H128" s="355" t="str">
        <f>IF(P122="","",IF(P122="○","×",IF(P122="×","○")))</f>
        <v>×</v>
      </c>
      <c r="I128" s="225">
        <f>IF(O125="","",O125)</f>
        <v>15</v>
      </c>
      <c r="J128" s="247" t="str">
        <f t="shared" ref="J128:J136" si="33">IF(I128="","","-")</f>
        <v>-</v>
      </c>
      <c r="K128" s="211">
        <f>IF(M125="","",M125)</f>
        <v>0</v>
      </c>
      <c r="L128" s="324" t="str">
        <f>IF(P125="","",IF(P125="○","×",IF(P125="×","○")))</f>
        <v>○</v>
      </c>
      <c r="M128" s="358"/>
      <c r="N128" s="359"/>
      <c r="O128" s="359"/>
      <c r="P128" s="360"/>
      <c r="Q128" s="205">
        <v>13</v>
      </c>
      <c r="R128" s="206" t="str">
        <f t="shared" si="26"/>
        <v>-</v>
      </c>
      <c r="S128" s="207">
        <v>15</v>
      </c>
      <c r="T128" s="395" t="str">
        <f>IF(Q128&lt;&gt;"",IF(Q128&gt;S128,IF(Q129&gt;S129,"○",IF(Q130&gt;S130,"○","×")),IF(Q129&gt;S129,IF(Q130&gt;S130,"○","×"),"×")),"")</f>
        <v>×</v>
      </c>
      <c r="U128" s="205">
        <v>8</v>
      </c>
      <c r="V128" s="206" t="str">
        <f t="shared" si="27"/>
        <v>-</v>
      </c>
      <c r="W128" s="207">
        <v>15</v>
      </c>
      <c r="X128" s="372" t="str">
        <f>IF(U128&lt;&gt;"",IF(U128&gt;W128,IF(U129&gt;W129,"○",IF(U130&gt;W130,"○","×")),IF(U129&gt;W129,IF(U130&gt;W130,"○","×"),"×")),"")</f>
        <v>×</v>
      </c>
      <c r="Y128" s="436" t="s">
        <v>301</v>
      </c>
      <c r="Z128" s="437"/>
      <c r="AA128" s="437"/>
      <c r="AB128" s="438"/>
      <c r="AC128" s="245"/>
      <c r="AD128" s="161"/>
      <c r="AE128" s="162"/>
      <c r="AF128" s="163"/>
      <c r="AG128" s="164"/>
      <c r="AH128" s="165"/>
      <c r="AI128" s="162"/>
      <c r="AJ128" s="162"/>
      <c r="AK128" s="165"/>
      <c r="AM128" s="472" t="s">
        <v>121</v>
      </c>
      <c r="AN128" s="473"/>
      <c r="AO128" s="473"/>
      <c r="AP128" s="473"/>
      <c r="AQ128" s="473"/>
      <c r="AR128" s="474" t="s">
        <v>120</v>
      </c>
      <c r="AS128" s="474"/>
      <c r="AT128" s="474"/>
      <c r="AU128" s="474"/>
      <c r="AV128" s="474"/>
      <c r="AW128" s="475" t="s">
        <v>120</v>
      </c>
      <c r="AX128" s="218">
        <f>IF(BH122="","",BH122)</f>
        <v>15</v>
      </c>
      <c r="AY128" s="223" t="str">
        <f t="shared" si="32"/>
        <v>-</v>
      </c>
      <c r="AZ128" s="219">
        <f>IF(BF122="","",BF122)</f>
        <v>4</v>
      </c>
      <c r="BA128" s="355" t="str">
        <f>IF(BI122="","",IF(BI122="○","×",IF(BI122="×","○")))</f>
        <v>○</v>
      </c>
      <c r="BB128" s="230">
        <f>IF(BH125="","",BH125)</f>
        <v>8</v>
      </c>
      <c r="BC128" s="206" t="str">
        <f t="shared" ref="BC128:BC136" si="34">IF(BB128="","","-")</f>
        <v>-</v>
      </c>
      <c r="BD128" s="219">
        <f>IF(BF125="","",BF125)</f>
        <v>15</v>
      </c>
      <c r="BE128" s="355" t="str">
        <f>IF(BI125="","",IF(BI125="○","×",IF(BI125="×","○")))</f>
        <v>○</v>
      </c>
      <c r="BF128" s="358"/>
      <c r="BG128" s="359"/>
      <c r="BH128" s="359"/>
      <c r="BI128" s="360"/>
      <c r="BJ128" s="205">
        <v>15</v>
      </c>
      <c r="BK128" s="206" t="str">
        <f t="shared" si="29"/>
        <v>-</v>
      </c>
      <c r="BL128" s="207">
        <v>12</v>
      </c>
      <c r="BM128" s="395" t="str">
        <f>IF(BJ128&lt;&gt;"",IF(BJ128&gt;BL128,IF(BJ129&gt;BL129,"○",IF(BJ130&gt;BL130,"○","×")),IF(BJ129&gt;BL129,IF(BJ130&gt;BL130,"○","×"),"×")),"")</f>
        <v>×</v>
      </c>
      <c r="BN128" s="205">
        <v>13</v>
      </c>
      <c r="BO128" s="206" t="str">
        <f t="shared" si="30"/>
        <v>-</v>
      </c>
      <c r="BP128" s="207">
        <v>15</v>
      </c>
      <c r="BQ128" s="372" t="str">
        <f>IF(BN128&lt;&gt;"",IF(BN128&gt;BP128,IF(BN129&gt;BP129,"○",IF(BN130&gt;BP130,"○","×")),IF(BN129&gt;BP129,IF(BN130&gt;BP130,"○","×"),"×")),"")</f>
        <v>×</v>
      </c>
      <c r="BR128" s="436" t="s">
        <v>300</v>
      </c>
      <c r="BS128" s="437"/>
      <c r="BT128" s="437"/>
      <c r="BU128" s="438"/>
      <c r="BV128" s="245"/>
      <c r="BW128" s="161"/>
      <c r="BX128" s="162"/>
      <c r="BY128" s="163"/>
      <c r="BZ128" s="164"/>
      <c r="CA128" s="165"/>
      <c r="CB128" s="162"/>
      <c r="CC128" s="162"/>
      <c r="CD128" s="165"/>
      <c r="CQ128" s="8"/>
      <c r="CR128" s="8"/>
      <c r="CS128" s="8"/>
      <c r="CT128" s="8"/>
      <c r="CU128" s="8"/>
      <c r="CV128" s="8"/>
      <c r="CW128" s="8"/>
    </row>
    <row r="129" spans="1:101" ht="13.05" customHeight="1" x14ac:dyDescent="0.15">
      <c r="A129" s="22"/>
      <c r="B129" s="22"/>
      <c r="C129" s="92" t="s">
        <v>150</v>
      </c>
      <c r="D129" s="86" t="s">
        <v>145</v>
      </c>
      <c r="E129" s="218">
        <f>IF(O123="","",O123)</f>
        <v>4</v>
      </c>
      <c r="F129" s="206" t="str">
        <f t="shared" si="31"/>
        <v>-</v>
      </c>
      <c r="G129" s="219">
        <f>IF(M123="","",M123)</f>
        <v>15</v>
      </c>
      <c r="H129" s="356" t="str">
        <f>IF(J126="","",J126)</f>
        <v/>
      </c>
      <c r="I129" s="225">
        <f>IF(O126="","",O126)</f>
        <v>15</v>
      </c>
      <c r="J129" s="247" t="str">
        <f t="shared" si="33"/>
        <v>-</v>
      </c>
      <c r="K129" s="211">
        <f>IF(M126="","",M126)</f>
        <v>0</v>
      </c>
      <c r="L129" s="324" t="str">
        <f>IF(N126="","",N126)</f>
        <v>-</v>
      </c>
      <c r="M129" s="361"/>
      <c r="N129" s="323"/>
      <c r="O129" s="323"/>
      <c r="P129" s="324"/>
      <c r="Q129" s="205">
        <v>6</v>
      </c>
      <c r="R129" s="206" t="str">
        <f t="shared" si="26"/>
        <v>-</v>
      </c>
      <c r="S129" s="207">
        <v>15</v>
      </c>
      <c r="T129" s="395"/>
      <c r="U129" s="205">
        <v>10</v>
      </c>
      <c r="V129" s="206" t="str">
        <f t="shared" si="27"/>
        <v>-</v>
      </c>
      <c r="W129" s="207">
        <v>15</v>
      </c>
      <c r="X129" s="373"/>
      <c r="Y129" s="400"/>
      <c r="Z129" s="401"/>
      <c r="AA129" s="401"/>
      <c r="AB129" s="402"/>
      <c r="AC129" s="245"/>
      <c r="AD129" s="161">
        <f>COUNTIF(E128:X130,"○")</f>
        <v>1</v>
      </c>
      <c r="AE129" s="162">
        <f>COUNTIF(E128:X130,"×")</f>
        <v>3</v>
      </c>
      <c r="AF129" s="163">
        <f>(IF((E128&gt;G128),1,0))+(IF((E129&gt;G129),1,0))+(IF((E130&gt;G130),1,0))+(IF((I128&gt;K128),1,0))+(IF((I129&gt;K129),1,0))+(IF((I130&gt;K130),1,0))+(IF((M128&gt;O128),1,0))+(IF((M129&gt;O129),1,0))+(IF((M130&gt;O130),1,0))+(IF((Q128&gt;S128),1,0))+(IF((Q129&gt;S129),1,0))+(IF((Q130&gt;S130),1,0))+(IF((U128&gt;W128),1,0))+(IF((U129&gt;W129),1,0))+(IF((U130&gt;W130),1,0))</f>
        <v>2</v>
      </c>
      <c r="AG129" s="164">
        <f>(IF((E128&lt;G128),1,0))+(IF((E129&lt;G129),1,0))+(IF((E130&lt;G130),1,0))+(IF((I128&lt;K128),1,0))+(IF((I129&lt;K129),1,0))+(IF((I130&lt;K130),1,0))+(IF((M128&lt;O128),1,0))+(IF((M129&lt;O129),1,0))+(IF((M130&lt;O130),1,0))+(IF((Q128&lt;S128),1,0))+(IF((Q129&lt;S129),1,0))+(IF((Q130&lt;S130),1,0))+(IF((U128&lt;W128),1,0))+(IF((U129&lt;W129),1,0))+(IF((U130&lt;W130),1,0))</f>
        <v>6</v>
      </c>
      <c r="AH129" s="167">
        <f>AF129-AG129</f>
        <v>-4</v>
      </c>
      <c r="AI129" s="162">
        <f>SUM(E128:E130,I128:I130,M128:M130,Q128:Q130,U128:U130)</f>
        <v>78</v>
      </c>
      <c r="AJ129" s="162">
        <f>SUM(G128:G130,K128:K130,O128:O130,S128:S130,W128:W130)</f>
        <v>90</v>
      </c>
      <c r="AK129" s="165">
        <f>AI129-AJ129</f>
        <v>-12</v>
      </c>
      <c r="AM129" s="472" t="s">
        <v>123</v>
      </c>
      <c r="AN129" s="473"/>
      <c r="AO129" s="473"/>
      <c r="AP129" s="473"/>
      <c r="AQ129" s="473"/>
      <c r="AR129" s="474" t="s">
        <v>122</v>
      </c>
      <c r="AS129" s="474"/>
      <c r="AT129" s="474"/>
      <c r="AU129" s="474"/>
      <c r="AV129" s="474"/>
      <c r="AW129" s="475" t="s">
        <v>122</v>
      </c>
      <c r="AX129" s="218">
        <f>IF(BH123="","",BH123)</f>
        <v>15</v>
      </c>
      <c r="AY129" s="206" t="str">
        <f t="shared" si="32"/>
        <v>-</v>
      </c>
      <c r="AZ129" s="219">
        <f>IF(BF123="","",BF123)</f>
        <v>10</v>
      </c>
      <c r="BA129" s="417" t="str">
        <f>IF(BC126="","",BC126)</f>
        <v/>
      </c>
      <c r="BB129" s="230">
        <f>IF(BH126="","",BH126)</f>
        <v>15</v>
      </c>
      <c r="BC129" s="206" t="str">
        <f t="shared" si="34"/>
        <v>-</v>
      </c>
      <c r="BD129" s="219">
        <f>IF(BF126="","",BF126)</f>
        <v>9</v>
      </c>
      <c r="BE129" s="417" t="str">
        <f>IF(BG126="","",BG126)</f>
        <v>-</v>
      </c>
      <c r="BF129" s="361"/>
      <c r="BG129" s="323"/>
      <c r="BH129" s="323"/>
      <c r="BI129" s="324"/>
      <c r="BJ129" s="205">
        <v>11</v>
      </c>
      <c r="BK129" s="206" t="str">
        <f t="shared" si="29"/>
        <v>-</v>
      </c>
      <c r="BL129" s="207">
        <v>15</v>
      </c>
      <c r="BM129" s="395"/>
      <c r="BN129" s="205">
        <v>8</v>
      </c>
      <c r="BO129" s="206" t="str">
        <f t="shared" si="30"/>
        <v>-</v>
      </c>
      <c r="BP129" s="207">
        <v>15</v>
      </c>
      <c r="BQ129" s="373"/>
      <c r="BR129" s="400"/>
      <c r="BS129" s="401"/>
      <c r="BT129" s="401"/>
      <c r="BU129" s="402"/>
      <c r="BV129" s="245"/>
      <c r="BW129" s="161">
        <f>COUNTIF(AX128:BQ130,"○")</f>
        <v>2</v>
      </c>
      <c r="BX129" s="162">
        <f>COUNTIF(AX128:BQ130,"×")</f>
        <v>2</v>
      </c>
      <c r="BY129" s="163">
        <f>(IF((AX128&gt;AZ128),1,0))+(IF((AX129&gt;AZ129),1,0))+(IF((AX130&gt;AZ130),1,0))+(IF((BB128&gt;BD128),1,0))+(IF((BB129&gt;BD129),1,0))+(IF((BB130&gt;BD130),1,0))+(IF((BF128&gt;BH128),1,0))+(IF((BF129&gt;BH129),1,0))+(IF((BF130&gt;BH130),1,0))+(IF((BJ128&gt;BL128),1,0))+(IF((BJ129&gt;BL129),1,0))+(IF((BJ130&gt;BL130),1,0))+(IF((BN128&gt;BP128),1,0))+(IF((BN129&gt;BP129),1,0))+(IF((BN130&gt;BP130),1,0))</f>
        <v>5</v>
      </c>
      <c r="BZ129" s="164">
        <f>(IF((AX128&lt;AZ128),1,0))+(IF((AX129&lt;AZ129),1,0))+(IF((AX130&lt;AZ130),1,0))+(IF((BB128&lt;BD128),1,0))+(IF((BB129&lt;BD129),1,0))+(IF((BB130&lt;BD130),1,0))+(IF((BF128&lt;BH128),1,0))+(IF((BF129&lt;BH129),1,0))+(IF((BF130&lt;BH130),1,0))+(IF((BJ128&lt;BL128),1,0))+(IF((BJ129&lt;BL129),1,0))+(IF((BJ130&lt;BL130),1,0))+(IF((BN128&lt;BP128),1,0))+(IF((BN129&lt;BP129),1,0))+(IF((BN130&lt;BP130),1,0))</f>
        <v>5</v>
      </c>
      <c r="CA129" s="167">
        <f>BY129-BZ129</f>
        <v>0</v>
      </c>
      <c r="CB129" s="162">
        <f>SUM(AX128:AX130,BB128:BB130,BF128:BF130,BJ128:BJ130,BN128:BN130)</f>
        <v>126</v>
      </c>
      <c r="CC129" s="162">
        <f>SUM(AZ128:AZ130,BD128:BD130,BH128:BH130,BL128:BL130,BP128:BP130)</f>
        <v>119</v>
      </c>
      <c r="CD129" s="165">
        <f>CB129-CC129</f>
        <v>7</v>
      </c>
      <c r="CQ129" s="8"/>
      <c r="CR129" s="8"/>
      <c r="CS129" s="8"/>
      <c r="CT129" s="8"/>
      <c r="CU129" s="8"/>
      <c r="CV129" s="8"/>
      <c r="CW129" s="8"/>
    </row>
    <row r="130" spans="1:101" ht="13.05" customHeight="1" x14ac:dyDescent="0.15">
      <c r="A130" s="9"/>
      <c r="B130" s="9"/>
      <c r="C130" s="87"/>
      <c r="D130" s="88"/>
      <c r="E130" s="218" t="str">
        <f>IF(O124="","",O124)</f>
        <v/>
      </c>
      <c r="F130" s="206" t="str">
        <f t="shared" si="31"/>
        <v/>
      </c>
      <c r="G130" s="219" t="str">
        <f>IF(M124="","",M124)</f>
        <v/>
      </c>
      <c r="H130" s="356" t="str">
        <f>IF(J127="","",J127)</f>
        <v/>
      </c>
      <c r="I130" s="225" t="str">
        <f>IF(O127="","",O127)</f>
        <v/>
      </c>
      <c r="J130" s="247" t="str">
        <f t="shared" si="33"/>
        <v/>
      </c>
      <c r="K130" s="211" t="str">
        <f>IF(M127="","",M127)</f>
        <v/>
      </c>
      <c r="L130" s="324" t="str">
        <f>IF(N127="","",N127)</f>
        <v/>
      </c>
      <c r="M130" s="361"/>
      <c r="N130" s="323"/>
      <c r="O130" s="323"/>
      <c r="P130" s="324"/>
      <c r="Q130" s="262"/>
      <c r="R130" s="251" t="str">
        <f t="shared" si="26"/>
        <v/>
      </c>
      <c r="S130" s="250"/>
      <c r="T130" s="371"/>
      <c r="U130" s="205"/>
      <c r="V130" s="206" t="str">
        <f t="shared" si="27"/>
        <v/>
      </c>
      <c r="W130" s="207"/>
      <c r="X130" s="374"/>
      <c r="Y130" s="168">
        <f>AD129</f>
        <v>1</v>
      </c>
      <c r="Z130" s="100" t="s">
        <v>20</v>
      </c>
      <c r="AA130" s="100">
        <f>AE129</f>
        <v>3</v>
      </c>
      <c r="AB130" s="169" t="s">
        <v>17</v>
      </c>
      <c r="AC130" s="245"/>
      <c r="AD130" s="161"/>
      <c r="AE130" s="162"/>
      <c r="AF130" s="163"/>
      <c r="AG130" s="164"/>
      <c r="AH130" s="165"/>
      <c r="AI130" s="162"/>
      <c r="AJ130" s="162"/>
      <c r="AK130" s="165"/>
      <c r="AM130" s="472"/>
      <c r="AN130" s="473"/>
      <c r="AO130" s="473"/>
      <c r="AP130" s="473"/>
      <c r="AQ130" s="473"/>
      <c r="AR130" s="473"/>
      <c r="AS130" s="473"/>
      <c r="AT130" s="473"/>
      <c r="AU130" s="473"/>
      <c r="AV130" s="473"/>
      <c r="AW130" s="498"/>
      <c r="AX130" s="218" t="str">
        <f>IF(BH124="","",BH124)</f>
        <v/>
      </c>
      <c r="AY130" s="206" t="str">
        <f t="shared" si="32"/>
        <v/>
      </c>
      <c r="AZ130" s="219" t="str">
        <f>IF(BF124="","",BF124)</f>
        <v/>
      </c>
      <c r="BA130" s="417" t="str">
        <f>IF(BC127="","",BC127)</f>
        <v/>
      </c>
      <c r="BB130" s="230">
        <f>IF(BH127="","",BH127)</f>
        <v>15</v>
      </c>
      <c r="BC130" s="206" t="str">
        <f t="shared" si="34"/>
        <v>-</v>
      </c>
      <c r="BD130" s="219">
        <f>IF(BF127="","",BF127)</f>
        <v>9</v>
      </c>
      <c r="BE130" s="417" t="str">
        <f>IF(BG127="","",BG127)</f>
        <v>-</v>
      </c>
      <c r="BF130" s="361"/>
      <c r="BG130" s="323"/>
      <c r="BH130" s="323"/>
      <c r="BI130" s="324"/>
      <c r="BJ130" s="205">
        <v>11</v>
      </c>
      <c r="BK130" s="206" t="str">
        <f t="shared" si="29"/>
        <v>-</v>
      </c>
      <c r="BL130" s="207">
        <v>15</v>
      </c>
      <c r="BM130" s="371"/>
      <c r="BN130" s="205"/>
      <c r="BO130" s="206" t="str">
        <f t="shared" si="30"/>
        <v/>
      </c>
      <c r="BP130" s="207"/>
      <c r="BQ130" s="374"/>
      <c r="BR130" s="168">
        <f>BW129</f>
        <v>2</v>
      </c>
      <c r="BS130" s="100" t="s">
        <v>20</v>
      </c>
      <c r="BT130" s="100">
        <f>BX129</f>
        <v>2</v>
      </c>
      <c r="BU130" s="169" t="s">
        <v>17</v>
      </c>
      <c r="BV130" s="245"/>
      <c r="BW130" s="161"/>
      <c r="BX130" s="162"/>
      <c r="BY130" s="163"/>
      <c r="BZ130" s="164"/>
      <c r="CA130" s="165"/>
      <c r="CB130" s="162"/>
      <c r="CC130" s="162"/>
      <c r="CD130" s="165"/>
      <c r="CQ130" s="8"/>
      <c r="CR130" s="8"/>
      <c r="CS130" s="8"/>
      <c r="CT130" s="8"/>
      <c r="CU130" s="8"/>
      <c r="CV130" s="8"/>
      <c r="CW130" s="8"/>
    </row>
    <row r="131" spans="1:101" ht="13.05" customHeight="1" x14ac:dyDescent="0.15">
      <c r="A131" s="22"/>
      <c r="B131" s="22"/>
      <c r="C131" s="85" t="s">
        <v>142</v>
      </c>
      <c r="D131" s="101" t="s">
        <v>222</v>
      </c>
      <c r="E131" s="231">
        <f>IF(S122="","",S122)</f>
        <v>13</v>
      </c>
      <c r="F131" s="223" t="str">
        <f t="shared" si="31"/>
        <v>-</v>
      </c>
      <c r="G131" s="232">
        <f>IF(Q122="","",Q122)</f>
        <v>15</v>
      </c>
      <c r="H131" s="363" t="str">
        <f>IF(T122="","",IF(T122="○","×",IF(T122="×","○")))</f>
        <v>×</v>
      </c>
      <c r="I131" s="220">
        <f>IF(S125="","",S125)</f>
        <v>15</v>
      </c>
      <c r="J131" s="253" t="str">
        <f t="shared" si="33"/>
        <v>-</v>
      </c>
      <c r="K131" s="221">
        <f>IF(Q125="","",Q125)</f>
        <v>0</v>
      </c>
      <c r="L131" s="360" t="str">
        <f>IF(T125="","",IF(T125="○","×",IF(T125="×","○")))</f>
        <v>○</v>
      </c>
      <c r="M131" s="232">
        <f>IF(S128="","",S128)</f>
        <v>15</v>
      </c>
      <c r="N131" s="223" t="str">
        <f t="shared" ref="N131:N136" si="35">IF(M131="","","-")</f>
        <v>-</v>
      </c>
      <c r="O131" s="232">
        <f>IF(Q128="","",Q128)</f>
        <v>13</v>
      </c>
      <c r="P131" s="355" t="str">
        <f>IF(T128="","",IF(T128="○","×",IF(T128="×","○")))</f>
        <v>○</v>
      </c>
      <c r="Q131" s="358"/>
      <c r="R131" s="359"/>
      <c r="S131" s="359"/>
      <c r="T131" s="360"/>
      <c r="U131" s="222">
        <v>15</v>
      </c>
      <c r="V131" s="223" t="str">
        <f t="shared" si="27"/>
        <v>-</v>
      </c>
      <c r="W131" s="224">
        <v>12</v>
      </c>
      <c r="X131" s="373" t="str">
        <f>IF(U131&lt;&gt;"",IF(U131&gt;W131,IF(U132&gt;W132,"○",IF(U133&gt;W133,"○","×")),IF(U132&gt;W132,IF(U133&gt;W133,"○","×"),"×")),"")</f>
        <v>○</v>
      </c>
      <c r="Y131" s="436" t="s">
        <v>284</v>
      </c>
      <c r="Z131" s="437"/>
      <c r="AA131" s="437"/>
      <c r="AB131" s="438"/>
      <c r="AC131" s="245"/>
      <c r="AD131" s="170"/>
      <c r="AE131" s="171"/>
      <c r="AF131" s="172"/>
      <c r="AG131" s="173"/>
      <c r="AH131" s="174"/>
      <c r="AI131" s="171"/>
      <c r="AJ131" s="171"/>
      <c r="AK131" s="174"/>
      <c r="AM131" s="499" t="s">
        <v>147</v>
      </c>
      <c r="AN131" s="500"/>
      <c r="AO131" s="500"/>
      <c r="AP131" s="500"/>
      <c r="AQ131" s="500"/>
      <c r="AR131" s="501" t="s">
        <v>111</v>
      </c>
      <c r="AS131" s="501"/>
      <c r="AT131" s="501"/>
      <c r="AU131" s="501"/>
      <c r="AV131" s="501"/>
      <c r="AW131" s="502" t="s">
        <v>111</v>
      </c>
      <c r="AX131" s="231">
        <f>IF(BL122="","",BL122)</f>
        <v>15</v>
      </c>
      <c r="AY131" s="223" t="str">
        <f t="shared" si="32"/>
        <v>-</v>
      </c>
      <c r="AZ131" s="232">
        <f>IF(BJ122="","",BJ122)</f>
        <v>4</v>
      </c>
      <c r="BA131" s="363" t="str">
        <f>IF(BM122="","",IF(BM122="○","×",IF(BM122="×","○")))</f>
        <v>○</v>
      </c>
      <c r="BB131" s="233">
        <f>IF(BL125="","",BL125)</f>
        <v>15</v>
      </c>
      <c r="BC131" s="223" t="str">
        <f t="shared" si="34"/>
        <v>-</v>
      </c>
      <c r="BD131" s="232">
        <f>IF(BJ125="","",BJ125)</f>
        <v>9</v>
      </c>
      <c r="BE131" s="355" t="str">
        <f>IF(BM125="","",IF(BM125="○","×",IF(BM125="×","○")))</f>
        <v>○</v>
      </c>
      <c r="BF131" s="232">
        <f>IF(BL128="","",BL128)</f>
        <v>12</v>
      </c>
      <c r="BG131" s="223" t="str">
        <f t="shared" ref="BG131:BG136" si="36">IF(BF131="","","-")</f>
        <v>-</v>
      </c>
      <c r="BH131" s="232">
        <f>IF(BJ128="","",BJ128)</f>
        <v>15</v>
      </c>
      <c r="BI131" s="355" t="str">
        <f>IF(BM128="","",IF(BM128="○","×",IF(BM128="×","○")))</f>
        <v>○</v>
      </c>
      <c r="BJ131" s="541"/>
      <c r="BK131" s="542"/>
      <c r="BL131" s="542"/>
      <c r="BM131" s="403"/>
      <c r="BN131" s="222">
        <v>13</v>
      </c>
      <c r="BO131" s="223" t="str">
        <f t="shared" si="30"/>
        <v>-</v>
      </c>
      <c r="BP131" s="224">
        <v>15</v>
      </c>
      <c r="BQ131" s="373" t="str">
        <f>IF(BN131&lt;&gt;"",IF(BN131&gt;BP131,IF(BN132&gt;BP132,"○",IF(BN133&gt;BP133,"○","×")),IF(BN132&gt;BP132,IF(BN133&gt;BP133,"○","×"),"×")),"")</f>
        <v>×</v>
      </c>
      <c r="BR131" s="436" t="s">
        <v>284</v>
      </c>
      <c r="BS131" s="437"/>
      <c r="BT131" s="437"/>
      <c r="BU131" s="438"/>
      <c r="BV131" s="245"/>
      <c r="BW131" s="170"/>
      <c r="BX131" s="171"/>
      <c r="BY131" s="172"/>
      <c r="BZ131" s="173"/>
      <c r="CA131" s="174"/>
      <c r="CB131" s="171"/>
      <c r="CC131" s="171"/>
      <c r="CD131" s="174"/>
      <c r="CQ131" s="8"/>
      <c r="CR131" s="8"/>
      <c r="CS131" s="8"/>
      <c r="CT131" s="8"/>
      <c r="CU131" s="8"/>
      <c r="CV131" s="8"/>
      <c r="CW131" s="8"/>
    </row>
    <row r="132" spans="1:101" ht="13.05" customHeight="1" x14ac:dyDescent="0.15">
      <c r="A132" s="22"/>
      <c r="B132" s="22"/>
      <c r="C132" s="85" t="s">
        <v>143</v>
      </c>
      <c r="D132" s="86" t="s">
        <v>141</v>
      </c>
      <c r="E132" s="218">
        <f>IF(S123="","",S123)</f>
        <v>4</v>
      </c>
      <c r="F132" s="206" t="str">
        <f t="shared" si="31"/>
        <v>-</v>
      </c>
      <c r="G132" s="219">
        <f>IF(Q123="","",Q123)</f>
        <v>15</v>
      </c>
      <c r="H132" s="364" t="str">
        <f>IF(J129="","",J129)</f>
        <v>-</v>
      </c>
      <c r="I132" s="225">
        <f>IF(S126="","",S126)</f>
        <v>15</v>
      </c>
      <c r="J132" s="247" t="str">
        <f t="shared" si="33"/>
        <v>-</v>
      </c>
      <c r="K132" s="211">
        <f>IF(Q126="","",Q126)</f>
        <v>0</v>
      </c>
      <c r="L132" s="324" t="str">
        <f>IF(N129="","",N129)</f>
        <v/>
      </c>
      <c r="M132" s="219">
        <f>IF(S129="","",S129)</f>
        <v>15</v>
      </c>
      <c r="N132" s="206" t="str">
        <f t="shared" si="35"/>
        <v>-</v>
      </c>
      <c r="O132" s="219">
        <f>IF(Q129="","",Q129)</f>
        <v>6</v>
      </c>
      <c r="P132" s="356" t="str">
        <f>IF(R129="","",R129)</f>
        <v>-</v>
      </c>
      <c r="Q132" s="361"/>
      <c r="R132" s="323"/>
      <c r="S132" s="323"/>
      <c r="T132" s="324"/>
      <c r="U132" s="205">
        <v>15</v>
      </c>
      <c r="V132" s="206" t="str">
        <f t="shared" si="27"/>
        <v>-</v>
      </c>
      <c r="W132" s="207">
        <v>13</v>
      </c>
      <c r="X132" s="373"/>
      <c r="Y132" s="400"/>
      <c r="Z132" s="401"/>
      <c r="AA132" s="401"/>
      <c r="AB132" s="402"/>
      <c r="AC132" s="245"/>
      <c r="AD132" s="161">
        <f>COUNTIF(E131:X133,"○")</f>
        <v>3</v>
      </c>
      <c r="AE132" s="162">
        <f>COUNTIF(E131:X133,"×")</f>
        <v>1</v>
      </c>
      <c r="AF132" s="163">
        <f>(IF((E131&gt;G131),1,0))+(IF((E132&gt;G132),1,0))+(IF((E133&gt;G133),1,0))+(IF((I131&gt;K131),1,0))+(IF((I132&gt;K132),1,0))+(IF((I133&gt;K133),1,0))+(IF((M131&gt;O131),1,0))+(IF((M132&gt;O132),1,0))+(IF((M133&gt;O133),1,0))+(IF((Q131&gt;S131),1,0))+(IF((Q132&gt;S132),1,0))+(IF((Q133&gt;S133),1,0))+(IF((U131&gt;W131),1,0))+(IF((U132&gt;W132),1,0))+(IF((U133&gt;W133),1,0))</f>
        <v>6</v>
      </c>
      <c r="AG132" s="164">
        <f>(IF((E131&lt;G131),1,0))+(IF((E132&lt;G132),1,0))+(IF((E133&lt;G133),1,0))+(IF((I131&lt;K131),1,0))+(IF((I132&lt;K132),1,0))+(IF((I133&lt;K133),1,0))+(IF((M131&lt;O131),1,0))+(IF((M132&lt;O132),1,0))+(IF((M133&lt;O133),1,0))+(IF((Q131&lt;S131),1,0))+(IF((Q132&lt;S132),1,0))+(IF((Q133&lt;S133),1,0))+(IF((U131&lt;W131),1,0))+(IF((U132&lt;W132),1,0))+(IF((U133&lt;W133),1,0))</f>
        <v>2</v>
      </c>
      <c r="AH132" s="167">
        <f>AF132-AG132</f>
        <v>4</v>
      </c>
      <c r="AI132" s="162">
        <f>SUM(E131:E133,I131:I133,M131:M133,Q131:Q133,U131:U133)</f>
        <v>107</v>
      </c>
      <c r="AJ132" s="162">
        <f>SUM(G131:G133,K131:K133,O131:O133,S131:S133,W131:W133)</f>
        <v>74</v>
      </c>
      <c r="AK132" s="165">
        <f>AI132-AJ132</f>
        <v>33</v>
      </c>
      <c r="AM132" s="472" t="s">
        <v>148</v>
      </c>
      <c r="AN132" s="473"/>
      <c r="AO132" s="473"/>
      <c r="AP132" s="473"/>
      <c r="AQ132" s="473"/>
      <c r="AR132" s="474" t="s">
        <v>145</v>
      </c>
      <c r="AS132" s="474"/>
      <c r="AT132" s="474"/>
      <c r="AU132" s="474"/>
      <c r="AV132" s="474"/>
      <c r="AW132" s="475" t="s">
        <v>145</v>
      </c>
      <c r="AX132" s="218">
        <f>IF(BL123="","",BL123)</f>
        <v>15</v>
      </c>
      <c r="AY132" s="206" t="str">
        <f t="shared" si="32"/>
        <v>-</v>
      </c>
      <c r="AZ132" s="219">
        <f>IF(BJ123="","",BJ123)</f>
        <v>6</v>
      </c>
      <c r="BA132" s="364" t="str">
        <f>IF(BC129="","",BC129)</f>
        <v>-</v>
      </c>
      <c r="BB132" s="230">
        <f>IF(BL126="","",BL126)</f>
        <v>15</v>
      </c>
      <c r="BC132" s="206" t="str">
        <f t="shared" si="34"/>
        <v>-</v>
      </c>
      <c r="BD132" s="219">
        <f>IF(BJ126="","",BJ126)</f>
        <v>10</v>
      </c>
      <c r="BE132" s="417" t="str">
        <f>IF(BG129="","",BG129)</f>
        <v/>
      </c>
      <c r="BF132" s="219">
        <f>IF(BL129="","",BL129)</f>
        <v>15</v>
      </c>
      <c r="BG132" s="206" t="str">
        <f t="shared" si="36"/>
        <v>-</v>
      </c>
      <c r="BH132" s="219">
        <f>IF(BJ129="","",BJ129)</f>
        <v>11</v>
      </c>
      <c r="BI132" s="417" t="str">
        <f>IF(BK129="","",BK129)</f>
        <v>-</v>
      </c>
      <c r="BJ132" s="543"/>
      <c r="BK132" s="544"/>
      <c r="BL132" s="544"/>
      <c r="BM132" s="394"/>
      <c r="BN132" s="205">
        <v>9</v>
      </c>
      <c r="BO132" s="206" t="str">
        <f t="shared" si="30"/>
        <v>-</v>
      </c>
      <c r="BP132" s="207">
        <v>15</v>
      </c>
      <c r="BQ132" s="373"/>
      <c r="BR132" s="400"/>
      <c r="BS132" s="401"/>
      <c r="BT132" s="401"/>
      <c r="BU132" s="402"/>
      <c r="BV132" s="245"/>
      <c r="BW132" s="161">
        <f>COUNTIF(AX131:BQ133,"○")</f>
        <v>3</v>
      </c>
      <c r="BX132" s="162">
        <f>COUNTIF(AX131:BQ133,"×")</f>
        <v>1</v>
      </c>
      <c r="BY132" s="163">
        <f>(IF((AX131&gt;AZ131),1,0))+(IF((AX132&gt;AZ132),1,0))+(IF((AX133&gt;AZ133),1,0))+(IF((BB131&gt;BD131),1,0))+(IF((BB132&gt;BD132),1,0))+(IF((BB133&gt;BD133),1,0))+(IF((BF131&gt;BH131),1,0))+(IF((BF132&gt;BH132),1,0))+(IF((BF133&gt;BH133),1,0))+(IF((BJ131&gt;BL131),1,0))+(IF((BJ132&gt;BL132),1,0))+(IF((BJ133&gt;BL133),1,0))+(IF((BN131&gt;BP131),1,0))+(IF((BN132&gt;BP132),1,0))+(IF((BN133&gt;BP133),1,0))</f>
        <v>6</v>
      </c>
      <c r="BZ132" s="164">
        <f>(IF((AX131&lt;AZ131),1,0))+(IF((AX132&lt;AZ132),1,0))+(IF((AX133&lt;AZ133),1,0))+(IF((BB131&lt;BD131),1,0))+(IF((BB132&lt;BD132),1,0))+(IF((BB133&lt;BD133),1,0))+(IF((BF131&lt;BH131),1,0))+(IF((BF132&lt;BH132),1,0))+(IF((BF133&lt;BH133),1,0))+(IF((BJ131&lt;BL131),1,0))+(IF((BJ132&lt;BL132),1,0))+(IF((BJ133&lt;BL133),1,0))+(IF((BN131&lt;BP131),1,0))+(IF((BN132&lt;BP132),1,0))+(IF((BN133&lt;BP133),1,0))</f>
        <v>3</v>
      </c>
      <c r="CA132" s="167">
        <f>BY132-BZ132</f>
        <v>3</v>
      </c>
      <c r="CB132" s="162">
        <f>SUM(AX131:AX133,BB131:BB133,BF131:BF133,BJ131:BJ133,BN131:BN133)</f>
        <v>124</v>
      </c>
      <c r="CC132" s="162">
        <f>SUM(AZ131:AZ133,BD131:BD133,BH131:BH133,BL131:BL133,BP131:BP133)</f>
        <v>96</v>
      </c>
      <c r="CD132" s="165">
        <f>CB132-CC132</f>
        <v>28</v>
      </c>
      <c r="CQ132" s="8"/>
      <c r="CR132" s="8"/>
      <c r="CS132" s="8"/>
      <c r="CT132" s="8"/>
      <c r="CU132" s="8"/>
      <c r="CV132" s="8"/>
      <c r="CW132" s="8"/>
    </row>
    <row r="133" spans="1:101" ht="13.05" customHeight="1" x14ac:dyDescent="0.15">
      <c r="A133" s="9"/>
      <c r="B133" s="9"/>
      <c r="C133" s="92"/>
      <c r="D133" s="88"/>
      <c r="E133" s="218" t="str">
        <f>IF(S124="","",S124)</f>
        <v/>
      </c>
      <c r="F133" s="206" t="str">
        <f t="shared" si="31"/>
        <v/>
      </c>
      <c r="G133" s="219" t="str">
        <f>IF(Q124="","",Q124)</f>
        <v/>
      </c>
      <c r="H133" s="364" t="str">
        <f>IF(J130="","",J130)</f>
        <v/>
      </c>
      <c r="I133" s="229" t="str">
        <f>IF(S127="","",S127)</f>
        <v/>
      </c>
      <c r="J133" s="259" t="str">
        <f t="shared" si="33"/>
        <v/>
      </c>
      <c r="K133" s="214" t="str">
        <f>IF(Q127="","",Q127)</f>
        <v/>
      </c>
      <c r="L133" s="327" t="str">
        <f>IF(N130="","",N130)</f>
        <v/>
      </c>
      <c r="M133" s="219" t="str">
        <f>IF(S130="","",S130)</f>
        <v/>
      </c>
      <c r="N133" s="206" t="str">
        <f t="shared" si="35"/>
        <v/>
      </c>
      <c r="O133" s="219" t="str">
        <f>IF(Q130="","",Q130)</f>
        <v/>
      </c>
      <c r="P133" s="356" t="str">
        <f>IF(R130="","",R130)</f>
        <v/>
      </c>
      <c r="Q133" s="361"/>
      <c r="R133" s="323"/>
      <c r="S133" s="323"/>
      <c r="T133" s="324"/>
      <c r="U133" s="205"/>
      <c r="V133" s="206" t="str">
        <f t="shared" si="27"/>
        <v/>
      </c>
      <c r="W133" s="207"/>
      <c r="X133" s="374"/>
      <c r="Y133" s="168">
        <f>AD132</f>
        <v>3</v>
      </c>
      <c r="Z133" s="100" t="s">
        <v>20</v>
      </c>
      <c r="AA133" s="100">
        <f>AE132</f>
        <v>1</v>
      </c>
      <c r="AB133" s="169" t="s">
        <v>17</v>
      </c>
      <c r="AC133" s="245"/>
      <c r="AD133" s="176"/>
      <c r="AE133" s="177"/>
      <c r="AF133" s="178"/>
      <c r="AG133" s="179"/>
      <c r="AH133" s="180"/>
      <c r="AI133" s="177"/>
      <c r="AJ133" s="177"/>
      <c r="AK133" s="180"/>
      <c r="AM133" s="469"/>
      <c r="AN133" s="470"/>
      <c r="AO133" s="470"/>
      <c r="AP133" s="470"/>
      <c r="AQ133" s="470"/>
      <c r="AR133" s="470"/>
      <c r="AS133" s="470"/>
      <c r="AT133" s="470"/>
      <c r="AU133" s="470"/>
      <c r="AV133" s="470"/>
      <c r="AW133" s="471"/>
      <c r="AX133" s="218" t="str">
        <f>IF(BL124="","",BL124)</f>
        <v/>
      </c>
      <c r="AY133" s="206" t="str">
        <f t="shared" si="32"/>
        <v/>
      </c>
      <c r="AZ133" s="219" t="str">
        <f>IF(BJ124="","",BJ124)</f>
        <v/>
      </c>
      <c r="BA133" s="364" t="str">
        <f>IF(BC130="","",BC130)</f>
        <v>-</v>
      </c>
      <c r="BB133" s="230" t="str">
        <f>IF(BL127="","",BL127)</f>
        <v/>
      </c>
      <c r="BC133" s="206" t="str">
        <f t="shared" si="34"/>
        <v/>
      </c>
      <c r="BD133" s="219" t="str">
        <f>IF(BJ127="","",BJ127)</f>
        <v/>
      </c>
      <c r="BE133" s="417" t="str">
        <f>IF(BG130="","",BG130)</f>
        <v/>
      </c>
      <c r="BF133" s="219">
        <f>IF(BL130="","",BL130)</f>
        <v>15</v>
      </c>
      <c r="BG133" s="206" t="str">
        <f t="shared" si="36"/>
        <v>-</v>
      </c>
      <c r="BH133" s="219">
        <f>IF(BJ130="","",BJ130)</f>
        <v>11</v>
      </c>
      <c r="BI133" s="417" t="str">
        <f>IF(BK130="","",BK130)</f>
        <v>-</v>
      </c>
      <c r="BJ133" s="545"/>
      <c r="BK133" s="546"/>
      <c r="BL133" s="546"/>
      <c r="BM133" s="404"/>
      <c r="BN133" s="205"/>
      <c r="BO133" s="206" t="str">
        <f t="shared" si="30"/>
        <v/>
      </c>
      <c r="BP133" s="207"/>
      <c r="BQ133" s="374"/>
      <c r="BR133" s="168">
        <f>BW132</f>
        <v>3</v>
      </c>
      <c r="BS133" s="100" t="s">
        <v>20</v>
      </c>
      <c r="BT133" s="100">
        <f>BX132</f>
        <v>1</v>
      </c>
      <c r="BU133" s="169" t="s">
        <v>17</v>
      </c>
      <c r="BV133" s="245"/>
      <c r="BW133" s="176"/>
      <c r="BX133" s="177"/>
      <c r="BY133" s="178"/>
      <c r="BZ133" s="179"/>
      <c r="CA133" s="180"/>
      <c r="CB133" s="177"/>
      <c r="CC133" s="177"/>
      <c r="CD133" s="180"/>
      <c r="CQ133" s="8"/>
      <c r="CR133" s="8"/>
      <c r="CS133" s="8"/>
      <c r="CT133" s="8"/>
      <c r="CU133" s="8"/>
      <c r="CV133" s="8"/>
      <c r="CW133" s="8"/>
    </row>
    <row r="134" spans="1:101" ht="13.05" customHeight="1" x14ac:dyDescent="0.15">
      <c r="A134" s="9"/>
      <c r="B134" s="9"/>
      <c r="C134" s="93" t="s">
        <v>223</v>
      </c>
      <c r="D134" s="89" t="s">
        <v>111</v>
      </c>
      <c r="E134" s="231">
        <f>IF(W122="","",W122)</f>
        <v>12</v>
      </c>
      <c r="F134" s="223" t="str">
        <f t="shared" si="31"/>
        <v>-</v>
      </c>
      <c r="G134" s="232">
        <f>IF(U122="","",U122)</f>
        <v>15</v>
      </c>
      <c r="H134" s="363" t="str">
        <f>IF(X122="","",IF(X122="○","×",IF(X122="×","○")))</f>
        <v>×</v>
      </c>
      <c r="I134" s="225">
        <f>IF(W125="","",W125)</f>
        <v>15</v>
      </c>
      <c r="J134" s="247" t="str">
        <f t="shared" si="33"/>
        <v>-</v>
      </c>
      <c r="K134" s="211">
        <f>IF(U125="","",U125)</f>
        <v>0</v>
      </c>
      <c r="L134" s="324" t="str">
        <f>IF(X125="","",IF(X125="○","×",IF(X125="×","○")))</f>
        <v>○</v>
      </c>
      <c r="M134" s="232">
        <f>IF(W128="","",W128)</f>
        <v>15</v>
      </c>
      <c r="N134" s="223" t="str">
        <f t="shared" si="35"/>
        <v>-</v>
      </c>
      <c r="O134" s="232">
        <f>IF(U128="","",U128)</f>
        <v>8</v>
      </c>
      <c r="P134" s="355" t="str">
        <f>IF(X128="","",IF(X128="○","×",IF(X128="×","○")))</f>
        <v>○</v>
      </c>
      <c r="Q134" s="264">
        <f>IF(W131="","",W131)</f>
        <v>12</v>
      </c>
      <c r="R134" s="257" t="str">
        <f>IF(Q134="","","-")</f>
        <v>-</v>
      </c>
      <c r="S134" s="265">
        <f>IF(U131="","",U131)</f>
        <v>15</v>
      </c>
      <c r="T134" s="416" t="str">
        <f>IF(X131="","",IF(X131="○","×",IF(X131="×","○")))</f>
        <v>×</v>
      </c>
      <c r="U134" s="358"/>
      <c r="V134" s="359"/>
      <c r="W134" s="359"/>
      <c r="X134" s="360"/>
      <c r="Y134" s="436" t="s">
        <v>300</v>
      </c>
      <c r="Z134" s="437"/>
      <c r="AA134" s="437"/>
      <c r="AB134" s="438"/>
      <c r="AC134" s="245"/>
      <c r="AD134" s="161"/>
      <c r="AE134" s="162"/>
      <c r="AF134" s="163"/>
      <c r="AG134" s="164"/>
      <c r="AH134" s="165"/>
      <c r="AI134" s="162"/>
      <c r="AJ134" s="162"/>
      <c r="AK134" s="165"/>
      <c r="AM134" s="472" t="s">
        <v>125</v>
      </c>
      <c r="AN134" s="473"/>
      <c r="AO134" s="473"/>
      <c r="AP134" s="473"/>
      <c r="AQ134" s="473"/>
      <c r="AR134" s="474" t="s">
        <v>124</v>
      </c>
      <c r="AS134" s="474"/>
      <c r="AT134" s="474"/>
      <c r="AU134" s="474"/>
      <c r="AV134" s="474"/>
      <c r="AW134" s="475" t="s">
        <v>124</v>
      </c>
      <c r="AX134" s="231">
        <f>IF(BP122="","",BP122)</f>
        <v>15</v>
      </c>
      <c r="AY134" s="223" t="str">
        <f t="shared" si="32"/>
        <v>-</v>
      </c>
      <c r="AZ134" s="232">
        <f>IF(BN122="","",BN122)</f>
        <v>6</v>
      </c>
      <c r="BA134" s="363" t="str">
        <f>IF(BQ122="","",IF(BQ122="○","×",IF(BQ122="×","○")))</f>
        <v>○</v>
      </c>
      <c r="BB134" s="233">
        <f>IF(BP125="","",BP125)</f>
        <v>15</v>
      </c>
      <c r="BC134" s="223" t="str">
        <f t="shared" si="34"/>
        <v>-</v>
      </c>
      <c r="BD134" s="232">
        <f>IF(BN125="","",BN125)</f>
        <v>8</v>
      </c>
      <c r="BE134" s="355" t="str">
        <f>IF(BQ125="","",IF(BQ125="○","×",IF(BQ125="×","○")))</f>
        <v>○</v>
      </c>
      <c r="BF134" s="232">
        <f>IF(BP128="","",BP128)</f>
        <v>15</v>
      </c>
      <c r="BG134" s="223" t="str">
        <f t="shared" si="36"/>
        <v>-</v>
      </c>
      <c r="BH134" s="232">
        <f>IF(BN128="","",BN128)</f>
        <v>13</v>
      </c>
      <c r="BI134" s="355" t="str">
        <f>IF(BQ128="","",IF(BQ128="○","×",IF(BQ128="×","○")))</f>
        <v>○</v>
      </c>
      <c r="BJ134" s="233">
        <f>IF(BP131="","",BP131)</f>
        <v>15</v>
      </c>
      <c r="BK134" s="223" t="str">
        <f>IF(BJ134="","","-")</f>
        <v>-</v>
      </c>
      <c r="BL134" s="232">
        <f>IF(BN131="","",BN131)</f>
        <v>13</v>
      </c>
      <c r="BM134" s="355" t="str">
        <f>IF(BQ131="","",IF(BQ131="○","×",IF(BQ131="×","○")))</f>
        <v>○</v>
      </c>
      <c r="BN134" s="358"/>
      <c r="BO134" s="359"/>
      <c r="BP134" s="359"/>
      <c r="BQ134" s="360"/>
      <c r="BR134" s="436" t="s">
        <v>283</v>
      </c>
      <c r="BS134" s="437"/>
      <c r="BT134" s="437"/>
      <c r="BU134" s="438"/>
      <c r="BV134" s="245"/>
      <c r="BW134" s="161"/>
      <c r="BX134" s="162"/>
      <c r="BY134" s="163"/>
      <c r="BZ134" s="164"/>
      <c r="CA134" s="165"/>
      <c r="CB134" s="162"/>
      <c r="CC134" s="162"/>
      <c r="CD134" s="165"/>
      <c r="CQ134" s="8"/>
      <c r="CR134" s="8"/>
      <c r="CS134" s="8"/>
      <c r="CT134" s="8"/>
      <c r="CU134" s="8"/>
      <c r="CV134" s="8"/>
      <c r="CW134" s="8"/>
    </row>
    <row r="135" spans="1:101" ht="13.05" customHeight="1" x14ac:dyDescent="0.15">
      <c r="A135" s="9"/>
      <c r="B135" s="9"/>
      <c r="C135" s="92" t="s">
        <v>224</v>
      </c>
      <c r="D135" s="86" t="s">
        <v>225</v>
      </c>
      <c r="E135" s="218">
        <f>IF(W123="","",W123)</f>
        <v>12</v>
      </c>
      <c r="F135" s="206" t="str">
        <f t="shared" si="31"/>
        <v>-</v>
      </c>
      <c r="G135" s="219">
        <f>IF(U123="","",U123)</f>
        <v>15</v>
      </c>
      <c r="H135" s="364" t="str">
        <f>IF(J126="","",J126)</f>
        <v/>
      </c>
      <c r="I135" s="225">
        <f>IF(W126="","",W126)</f>
        <v>15</v>
      </c>
      <c r="J135" s="247" t="str">
        <f t="shared" si="33"/>
        <v>-</v>
      </c>
      <c r="K135" s="211">
        <f>IF(U126="","",U126)</f>
        <v>0</v>
      </c>
      <c r="L135" s="324" t="str">
        <f>IF(N132="","",N132)</f>
        <v>-</v>
      </c>
      <c r="M135" s="219">
        <f>IF(W129="","",W129)</f>
        <v>15</v>
      </c>
      <c r="N135" s="206" t="str">
        <f t="shared" si="35"/>
        <v>-</v>
      </c>
      <c r="O135" s="219">
        <f>IF(U129="","",U129)</f>
        <v>10</v>
      </c>
      <c r="P135" s="356" t="str">
        <f>IF(R132="","",R132)</f>
        <v/>
      </c>
      <c r="Q135" s="230">
        <f>IF(W132="","",W132)</f>
        <v>13</v>
      </c>
      <c r="R135" s="206" t="str">
        <f>IF(Q135="","","-")</f>
        <v>-</v>
      </c>
      <c r="S135" s="219">
        <f>IF(U132="","",U132)</f>
        <v>15</v>
      </c>
      <c r="T135" s="417" t="str">
        <f>IF(V132="","",V132)</f>
        <v>-</v>
      </c>
      <c r="U135" s="361"/>
      <c r="V135" s="323"/>
      <c r="W135" s="323"/>
      <c r="X135" s="324"/>
      <c r="Y135" s="400"/>
      <c r="Z135" s="401"/>
      <c r="AA135" s="401"/>
      <c r="AB135" s="402"/>
      <c r="AC135" s="245"/>
      <c r="AD135" s="161">
        <f>COUNTIF(E134:X136,"○")</f>
        <v>2</v>
      </c>
      <c r="AE135" s="162">
        <f>COUNTIF(E134:X136,"×")</f>
        <v>2</v>
      </c>
      <c r="AF135" s="163">
        <f>(IF((E134&gt;G134),1,0))+(IF((E135&gt;G135),1,0))+(IF((E136&gt;G136),1,0))+(IF((I134&gt;K134),1,0))+(IF((I135&gt;K135),1,0))+(IF((I136&gt;K136),1,0))+(IF((M134&gt;O134),1,0))+(IF((M135&gt;O135),1,0))+(IF((M136&gt;O136),1,0))+(IF((Q134&gt;S134),1,0))+(IF((Q135&gt;S135),1,0))+(IF((Q136&gt;S136),1,0))+(IF((U134&gt;W134),1,0))+(IF((U135&gt;W135),1,0))+(IF((U136&gt;W136),1,0))</f>
        <v>4</v>
      </c>
      <c r="AG135" s="164">
        <f>(IF((E134&lt;G134),1,0))+(IF((E135&lt;G135),1,0))+(IF((E136&lt;G136),1,0))+(IF((I134&lt;K134),1,0))+(IF((I135&lt;K135),1,0))+(IF((I136&lt;K136),1,0))+(IF((M134&lt;O134),1,0))+(IF((M135&lt;O135),1,0))+(IF((M136&lt;O136),1,0))+(IF((Q134&lt;S134),1,0))+(IF((Q135&lt;S135),1,0))+(IF((Q136&lt;S136),1,0))+(IF((U134&lt;W134),1,0))+(IF((U135&lt;W135),1,0))+(IF((U136&lt;W136),1,0))</f>
        <v>4</v>
      </c>
      <c r="AH135" s="167">
        <f>AF135-AG135</f>
        <v>0</v>
      </c>
      <c r="AI135" s="162">
        <f>SUM(E134:E136,I134:I136,M134:M136,Q134:Q136,U134:U136)</f>
        <v>109</v>
      </c>
      <c r="AJ135" s="162">
        <f>SUM(G134:G136,K134:K136,O134:O136,S134:S136,W134:W136)</f>
        <v>78</v>
      </c>
      <c r="AK135" s="165">
        <f>AI135-AJ135</f>
        <v>31</v>
      </c>
      <c r="AM135" s="472" t="s">
        <v>127</v>
      </c>
      <c r="AN135" s="473"/>
      <c r="AO135" s="473"/>
      <c r="AP135" s="473"/>
      <c r="AQ135" s="473"/>
      <c r="AR135" s="474" t="s">
        <v>126</v>
      </c>
      <c r="AS135" s="474"/>
      <c r="AT135" s="474"/>
      <c r="AU135" s="474"/>
      <c r="AV135" s="474"/>
      <c r="AW135" s="475" t="s">
        <v>226</v>
      </c>
      <c r="AX135" s="218">
        <f>IF(BP123="","",BP123)</f>
        <v>15</v>
      </c>
      <c r="AY135" s="206" t="str">
        <f t="shared" si="32"/>
        <v>-</v>
      </c>
      <c r="AZ135" s="219">
        <f>IF(BN123="","",BN123)</f>
        <v>6</v>
      </c>
      <c r="BA135" s="364" t="str">
        <f>IF(BC126="","",BC126)</f>
        <v/>
      </c>
      <c r="BB135" s="230">
        <f>IF(BP126="","",BP126)</f>
        <v>15</v>
      </c>
      <c r="BC135" s="206" t="str">
        <f t="shared" si="34"/>
        <v>-</v>
      </c>
      <c r="BD135" s="219">
        <f>IF(BN126="","",BN126)</f>
        <v>9</v>
      </c>
      <c r="BE135" s="417" t="str">
        <f>IF(BG132="","",BG132)</f>
        <v>-</v>
      </c>
      <c r="BF135" s="219">
        <f>IF(BP129="","",BP129)</f>
        <v>15</v>
      </c>
      <c r="BG135" s="206" t="str">
        <f t="shared" si="36"/>
        <v>-</v>
      </c>
      <c r="BH135" s="219">
        <f>IF(BN129="","",BN129)</f>
        <v>8</v>
      </c>
      <c r="BI135" s="417" t="str">
        <f>IF(BK132="","",BK132)</f>
        <v/>
      </c>
      <c r="BJ135" s="230">
        <f>IF(BP132="","",BP132)</f>
        <v>15</v>
      </c>
      <c r="BK135" s="206" t="str">
        <f>IF(BJ135="","","-")</f>
        <v>-</v>
      </c>
      <c r="BL135" s="219">
        <f>IF(BN132="","",BN132)</f>
        <v>9</v>
      </c>
      <c r="BM135" s="417" t="str">
        <f>IF(BO132="","",BO132)</f>
        <v>-</v>
      </c>
      <c r="BN135" s="361"/>
      <c r="BO135" s="323"/>
      <c r="BP135" s="323"/>
      <c r="BQ135" s="324"/>
      <c r="BR135" s="400"/>
      <c r="BS135" s="401"/>
      <c r="BT135" s="401"/>
      <c r="BU135" s="402"/>
      <c r="BV135" s="245"/>
      <c r="BW135" s="161">
        <f>COUNTIF(AX134:BQ136,"○")</f>
        <v>4</v>
      </c>
      <c r="BX135" s="162">
        <f>COUNTIF(AX134:BQ136,"×")</f>
        <v>0</v>
      </c>
      <c r="BY135" s="163">
        <f>(IF((AX134&gt;AZ134),1,0))+(IF((AX135&gt;AZ135),1,0))+(IF((AX136&gt;AZ136),1,0))+(IF((BB134&gt;BD134),1,0))+(IF((BB135&gt;BD135),1,0))+(IF((BB136&gt;BD136),1,0))+(IF((BF134&gt;BH134),1,0))+(IF((BF135&gt;BH135),1,0))+(IF((BF136&gt;BH136),1,0))+(IF((BJ134&gt;BL134),1,0))+(IF((BJ135&gt;BL135),1,0))+(IF((BJ136&gt;BL136),1,0))+(IF((BN134&gt;BP134),1,0))+(IF((BN135&gt;BP135),1,0))+(IF((BN136&gt;BP136),1,0))</f>
        <v>8</v>
      </c>
      <c r="BZ135" s="164">
        <f>(IF((AX134&lt;AZ134),1,0))+(IF((AX135&lt;AZ135),1,0))+(IF((AX136&lt;AZ136),1,0))+(IF((BB134&lt;BD134),1,0))+(IF((BB135&lt;BD135),1,0))+(IF((BB136&lt;BD136),1,0))+(IF((BF134&lt;BH134),1,0))+(IF((BF135&lt;BH135),1,0))+(IF((BF136&lt;BH136),1,0))+(IF((BJ134&lt;BL134),1,0))+(IF((BJ135&lt;BL135),1,0))+(IF((BJ136&lt;BL136),1,0))+(IF((BN134&lt;BP134),1,0))+(IF((BN135&lt;BP135),1,0))+(IF((BN136&lt;BP136),1,0))</f>
        <v>0</v>
      </c>
      <c r="CA135" s="167">
        <f>BY135-BZ135</f>
        <v>8</v>
      </c>
      <c r="CB135" s="162">
        <f>SUM(AX134:AX136,BB134:BB136,BF134:BF136,BJ134:BJ136,BN134:BN136)</f>
        <v>120</v>
      </c>
      <c r="CC135" s="162">
        <f>SUM(AZ134:AZ136,BD134:BD136,BH134:BH136,BL134:BL136,BP134:BP136)</f>
        <v>72</v>
      </c>
      <c r="CD135" s="165">
        <f>CB135-CC135</f>
        <v>48</v>
      </c>
      <c r="CQ135" s="8"/>
      <c r="CR135" s="8"/>
      <c r="CS135" s="8"/>
      <c r="CT135" s="8"/>
      <c r="CU135" s="8"/>
      <c r="CV135" s="8"/>
      <c r="CW135" s="8"/>
    </row>
    <row r="136" spans="1:101" ht="13.05" customHeight="1" thickBot="1" x14ac:dyDescent="0.2">
      <c r="A136" s="9"/>
      <c r="B136" s="9"/>
      <c r="C136" s="97"/>
      <c r="D136" s="84"/>
      <c r="E136" s="234" t="str">
        <f>IF(W124="","",W124)</f>
        <v/>
      </c>
      <c r="F136" s="235" t="str">
        <f t="shared" si="31"/>
        <v/>
      </c>
      <c r="G136" s="236" t="str">
        <f>IF(U124="","",U124)</f>
        <v/>
      </c>
      <c r="H136" s="365" t="str">
        <f>IF(J127="","",J127)</f>
        <v/>
      </c>
      <c r="I136" s="238" t="str">
        <f>IF(W127="","",W127)</f>
        <v/>
      </c>
      <c r="J136" s="266" t="str">
        <f t="shared" si="33"/>
        <v/>
      </c>
      <c r="K136" s="239" t="str">
        <f>IF(U127="","",U127)</f>
        <v/>
      </c>
      <c r="L136" s="415" t="str">
        <f>IF(N133="","",N133)</f>
        <v/>
      </c>
      <c r="M136" s="236" t="str">
        <f>IF(W130="","",W130)</f>
        <v/>
      </c>
      <c r="N136" s="235" t="str">
        <f t="shared" si="35"/>
        <v/>
      </c>
      <c r="O136" s="236" t="str">
        <f>IF(U130="","",U130)</f>
        <v/>
      </c>
      <c r="P136" s="366" t="str">
        <f>IF(R133="","",R133)</f>
        <v/>
      </c>
      <c r="Q136" s="237" t="str">
        <f>IF(W133="","",W133)</f>
        <v/>
      </c>
      <c r="R136" s="235" t="str">
        <f>IF(Q136="","","-")</f>
        <v/>
      </c>
      <c r="S136" s="236" t="str">
        <f>IF(U133="","",U133)</f>
        <v/>
      </c>
      <c r="T136" s="366" t="str">
        <f>IF(V133="","",V133)</f>
        <v/>
      </c>
      <c r="U136" s="367"/>
      <c r="V136" s="368"/>
      <c r="W136" s="368"/>
      <c r="X136" s="415"/>
      <c r="Y136" s="267">
        <f>AD135</f>
        <v>2</v>
      </c>
      <c r="Z136" s="268" t="s">
        <v>20</v>
      </c>
      <c r="AA136" s="268">
        <f>AE135</f>
        <v>2</v>
      </c>
      <c r="AB136" s="269" t="s">
        <v>17</v>
      </c>
      <c r="AC136" s="245"/>
      <c r="AD136" s="176"/>
      <c r="AE136" s="177"/>
      <c r="AF136" s="178"/>
      <c r="AG136" s="179"/>
      <c r="AH136" s="180"/>
      <c r="AI136" s="177"/>
      <c r="AJ136" s="177"/>
      <c r="AK136" s="180"/>
      <c r="AM136" s="484"/>
      <c r="AN136" s="485"/>
      <c r="AO136" s="485"/>
      <c r="AP136" s="485"/>
      <c r="AQ136" s="485"/>
      <c r="AR136" s="485"/>
      <c r="AS136" s="485"/>
      <c r="AT136" s="485"/>
      <c r="AU136" s="485"/>
      <c r="AV136" s="485"/>
      <c r="AW136" s="486"/>
      <c r="AX136" s="234" t="str">
        <f>IF(BP124="","",BP124)</f>
        <v/>
      </c>
      <c r="AY136" s="235" t="str">
        <f t="shared" si="32"/>
        <v/>
      </c>
      <c r="AZ136" s="236" t="str">
        <f>IF(BN124="","",BN124)</f>
        <v/>
      </c>
      <c r="BA136" s="365" t="str">
        <f>IF(BC127="","",BC127)</f>
        <v/>
      </c>
      <c r="BB136" s="237" t="str">
        <f>IF(BP127="","",BP127)</f>
        <v/>
      </c>
      <c r="BC136" s="235" t="str">
        <f t="shared" si="34"/>
        <v/>
      </c>
      <c r="BD136" s="236" t="str">
        <f>IF(BN127="","",BN127)</f>
        <v/>
      </c>
      <c r="BE136" s="366" t="str">
        <f>IF(BG133="","",BG133)</f>
        <v>-</v>
      </c>
      <c r="BF136" s="236" t="str">
        <f>IF(BP130="","",BP130)</f>
        <v/>
      </c>
      <c r="BG136" s="235" t="str">
        <f t="shared" si="36"/>
        <v/>
      </c>
      <c r="BH136" s="236" t="str">
        <f>IF(BN130="","",BN130)</f>
        <v/>
      </c>
      <c r="BI136" s="366" t="str">
        <f>IF(BK133="","",BK133)</f>
        <v/>
      </c>
      <c r="BJ136" s="237" t="str">
        <f>IF(BP133="","",BP133)</f>
        <v/>
      </c>
      <c r="BK136" s="235" t="str">
        <f>IF(BJ136="","","-")</f>
        <v/>
      </c>
      <c r="BL136" s="236" t="str">
        <f>IF(BN133="","",BN133)</f>
        <v/>
      </c>
      <c r="BM136" s="366" t="str">
        <f>IF(BO133="","",BO133)</f>
        <v/>
      </c>
      <c r="BN136" s="367"/>
      <c r="BO136" s="368"/>
      <c r="BP136" s="368"/>
      <c r="BQ136" s="415"/>
      <c r="BR136" s="267">
        <f>BW135</f>
        <v>4</v>
      </c>
      <c r="BS136" s="268" t="s">
        <v>20</v>
      </c>
      <c r="BT136" s="268">
        <f>BX135</f>
        <v>0</v>
      </c>
      <c r="BU136" s="269" t="s">
        <v>17</v>
      </c>
      <c r="BV136" s="245"/>
      <c r="BW136" s="176"/>
      <c r="BX136" s="177"/>
      <c r="BY136" s="178"/>
      <c r="BZ136" s="179"/>
      <c r="CA136" s="180"/>
      <c r="CB136" s="177"/>
      <c r="CC136" s="177"/>
      <c r="CD136" s="180"/>
      <c r="CQ136" s="8"/>
      <c r="CR136" s="8"/>
      <c r="CS136" s="8"/>
      <c r="CT136" s="8"/>
      <c r="CU136" s="8"/>
      <c r="CV136" s="8"/>
      <c r="CW136" s="8"/>
    </row>
    <row r="137" spans="1:101" ht="13.05" customHeight="1" thickBo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20"/>
      <c r="AJ137" s="11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6"/>
      <c r="BB137" s="96"/>
      <c r="BC137" s="96"/>
      <c r="BD137" s="96"/>
      <c r="BE137" s="100"/>
      <c r="CP137" s="5"/>
    </row>
    <row r="138" spans="1:101" ht="12" customHeight="1" x14ac:dyDescent="0.2">
      <c r="A138" s="21"/>
      <c r="B138" s="21"/>
      <c r="C138" s="313" t="s">
        <v>26</v>
      </c>
      <c r="D138" s="315"/>
      <c r="E138" s="347" t="str">
        <f>C140</f>
        <v>佐々木定己</v>
      </c>
      <c r="F138" s="348"/>
      <c r="G138" s="348"/>
      <c r="H138" s="349"/>
      <c r="I138" s="350" t="str">
        <f>C143</f>
        <v>續木蒼馬</v>
      </c>
      <c r="J138" s="348"/>
      <c r="K138" s="348"/>
      <c r="L138" s="349"/>
      <c r="M138" s="350" t="str">
        <f>C146</f>
        <v>片桐将志</v>
      </c>
      <c r="N138" s="348"/>
      <c r="O138" s="348"/>
      <c r="P138" s="349"/>
      <c r="Q138" s="350" t="str">
        <f>C149</f>
        <v>清水雄陽</v>
      </c>
      <c r="R138" s="348"/>
      <c r="S138" s="348"/>
      <c r="T138" s="349"/>
      <c r="U138" s="350" t="str">
        <f>C152</f>
        <v>曽我部歓太</v>
      </c>
      <c r="V138" s="348"/>
      <c r="W138" s="348"/>
      <c r="X138" s="349"/>
      <c r="Y138" s="466" t="s">
        <v>11</v>
      </c>
      <c r="Z138" s="467"/>
      <c r="AA138" s="467"/>
      <c r="AB138" s="468"/>
      <c r="AC138" s="240"/>
      <c r="AD138" s="439" t="s">
        <v>13</v>
      </c>
      <c r="AE138" s="440"/>
      <c r="AF138" s="441" t="s">
        <v>14</v>
      </c>
      <c r="AG138" s="442"/>
      <c r="AH138" s="443"/>
      <c r="AI138" s="444" t="s">
        <v>15</v>
      </c>
      <c r="AJ138" s="445"/>
      <c r="AK138" s="446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</row>
    <row r="139" spans="1:101" ht="12" customHeight="1" thickBot="1" x14ac:dyDescent="0.25">
      <c r="A139" s="21"/>
      <c r="B139" s="21"/>
      <c r="C139" s="316"/>
      <c r="D139" s="318"/>
      <c r="E139" s="352" t="str">
        <f>C141</f>
        <v>安藤達也</v>
      </c>
      <c r="F139" s="353"/>
      <c r="G139" s="353"/>
      <c r="H139" s="354"/>
      <c r="I139" s="378" t="str">
        <f>C144</f>
        <v>小山雄大</v>
      </c>
      <c r="J139" s="353"/>
      <c r="K139" s="353"/>
      <c r="L139" s="354"/>
      <c r="M139" s="378" t="str">
        <f>C147</f>
        <v>今滝大貴</v>
      </c>
      <c r="N139" s="353"/>
      <c r="O139" s="353"/>
      <c r="P139" s="354"/>
      <c r="Q139" s="378" t="str">
        <f>C150</f>
        <v>河村侑吾</v>
      </c>
      <c r="R139" s="353"/>
      <c r="S139" s="353"/>
      <c r="T139" s="354"/>
      <c r="U139" s="378" t="str">
        <f>C153</f>
        <v>星川奈央佳</v>
      </c>
      <c r="V139" s="353"/>
      <c r="W139" s="353"/>
      <c r="X139" s="354"/>
      <c r="Y139" s="487" t="s">
        <v>12</v>
      </c>
      <c r="Z139" s="488"/>
      <c r="AA139" s="488"/>
      <c r="AB139" s="489"/>
      <c r="AC139" s="240"/>
      <c r="AD139" s="153" t="s">
        <v>16</v>
      </c>
      <c r="AE139" s="155" t="s">
        <v>17</v>
      </c>
      <c r="AF139" s="153" t="s">
        <v>9</v>
      </c>
      <c r="AG139" s="155" t="s">
        <v>18</v>
      </c>
      <c r="AH139" s="154" t="s">
        <v>19</v>
      </c>
      <c r="AI139" s="155" t="s">
        <v>9</v>
      </c>
      <c r="AJ139" s="155" t="s">
        <v>18</v>
      </c>
      <c r="AK139" s="154" t="s">
        <v>19</v>
      </c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</row>
    <row r="140" spans="1:101" ht="13.05" customHeight="1" x14ac:dyDescent="0.15">
      <c r="A140" s="22"/>
      <c r="B140" s="22"/>
      <c r="C140" s="85" t="s">
        <v>131</v>
      </c>
      <c r="D140" s="86" t="s">
        <v>33</v>
      </c>
      <c r="E140" s="319"/>
      <c r="F140" s="320"/>
      <c r="G140" s="320"/>
      <c r="H140" s="321"/>
      <c r="I140" s="205">
        <v>10</v>
      </c>
      <c r="J140" s="206" t="str">
        <f>IF(I140="","","-")</f>
        <v>-</v>
      </c>
      <c r="K140" s="207">
        <v>15</v>
      </c>
      <c r="L140" s="383" t="str">
        <f>IF(I140&lt;&gt;"",IF(I140&gt;K140,IF(I141&gt;K141,"○",IF(I142&gt;K142,"○","×")),IF(I141&gt;K141,IF(I142&gt;K142,"○","×"),"×")),"")</f>
        <v>×</v>
      </c>
      <c r="M140" s="205">
        <v>8</v>
      </c>
      <c r="N140" s="208" t="str">
        <f t="shared" ref="N140:N145" si="37">IF(M140="","","-")</f>
        <v>-</v>
      </c>
      <c r="O140" s="209">
        <v>15</v>
      </c>
      <c r="P140" s="383" t="str">
        <f>IF(M140&lt;&gt;"",IF(M140&gt;O140,IF(M141&gt;O141,"○",IF(M142&gt;O142,"○","×")),IF(M141&gt;O141,IF(M142&gt;O142,"○","×"),"×")),"")</f>
        <v>×</v>
      </c>
      <c r="Q140" s="205">
        <v>11</v>
      </c>
      <c r="R140" s="208" t="str">
        <f t="shared" ref="R140:R148" si="38">IF(Q140="","","-")</f>
        <v>-</v>
      </c>
      <c r="S140" s="209">
        <v>15</v>
      </c>
      <c r="T140" s="383" t="str">
        <f>IF(Q140&lt;&gt;"",IF(Q140&gt;S140,IF(Q141&gt;S141,"○",IF(Q142&gt;S142,"○","×")),IF(Q141&gt;S141,IF(Q142&gt;S142,"○","×"),"×")),"")</f>
        <v>○</v>
      </c>
      <c r="U140" s="205">
        <v>15</v>
      </c>
      <c r="V140" s="208" t="str">
        <f t="shared" ref="V140:V151" si="39">IF(U140="","","-")</f>
        <v>-</v>
      </c>
      <c r="W140" s="209">
        <v>6</v>
      </c>
      <c r="X140" s="396" t="str">
        <f>IF(U140&lt;&gt;"",IF(U140&gt;W140,IF(U141&gt;W141,"○",IF(U142&gt;W142,"○","×")),IF(U141&gt;W141,IF(U142&gt;W142,"○","×"),"×")),"")</f>
        <v>○</v>
      </c>
      <c r="Y140" s="397" t="s">
        <v>300</v>
      </c>
      <c r="Z140" s="398"/>
      <c r="AA140" s="398"/>
      <c r="AB140" s="399"/>
      <c r="AC140" s="245"/>
      <c r="AD140" s="161"/>
      <c r="AE140" s="162"/>
      <c r="AF140" s="163"/>
      <c r="AG140" s="164"/>
      <c r="AH140" s="165"/>
      <c r="AI140" s="162"/>
      <c r="AJ140" s="162"/>
      <c r="AK140" s="165"/>
      <c r="AL140" s="8"/>
      <c r="AM140" s="427" t="s">
        <v>1</v>
      </c>
      <c r="AN140" s="428"/>
      <c r="AO140" s="429"/>
      <c r="AP140" s="478" t="s">
        <v>314</v>
      </c>
      <c r="AQ140" s="479"/>
      <c r="AR140" s="479"/>
      <c r="AS140" s="479"/>
      <c r="AT140" s="479"/>
      <c r="AU140" s="479"/>
      <c r="AV140" s="479" t="s">
        <v>315</v>
      </c>
      <c r="AW140" s="479"/>
      <c r="AX140" s="479"/>
      <c r="AY140" s="479"/>
      <c r="AZ140" s="479"/>
      <c r="BA140" s="480"/>
      <c r="BB140" s="135"/>
      <c r="BC140" s="136"/>
      <c r="BD140" s="136"/>
      <c r="BE140" s="137"/>
      <c r="BF140" s="17"/>
      <c r="BG140" s="52"/>
      <c r="BH140" s="52"/>
      <c r="BI140" s="52"/>
      <c r="BJ140" s="5"/>
      <c r="BK140" s="5"/>
      <c r="BL140" s="5"/>
      <c r="BM140" s="5"/>
      <c r="BN140" s="5"/>
      <c r="BO140" s="5"/>
      <c r="BP140" s="5"/>
      <c r="BQ140" s="5"/>
      <c r="BR140" s="26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</row>
    <row r="141" spans="1:101" ht="13.05" customHeight="1" thickBot="1" x14ac:dyDescent="0.2">
      <c r="A141" s="22"/>
      <c r="B141" s="22"/>
      <c r="C141" s="85" t="s">
        <v>132</v>
      </c>
      <c r="D141" s="86" t="s">
        <v>33</v>
      </c>
      <c r="E141" s="322"/>
      <c r="F141" s="323"/>
      <c r="G141" s="323"/>
      <c r="H141" s="324"/>
      <c r="I141" s="205">
        <v>12</v>
      </c>
      <c r="J141" s="206" t="str">
        <f>IF(I141="","","-")</f>
        <v>-</v>
      </c>
      <c r="K141" s="212">
        <v>15</v>
      </c>
      <c r="L141" s="370"/>
      <c r="M141" s="205">
        <v>11</v>
      </c>
      <c r="N141" s="206" t="str">
        <f t="shared" si="37"/>
        <v>-</v>
      </c>
      <c r="O141" s="207">
        <v>15</v>
      </c>
      <c r="P141" s="370"/>
      <c r="Q141" s="205">
        <v>15</v>
      </c>
      <c r="R141" s="206" t="str">
        <f t="shared" si="38"/>
        <v>-</v>
      </c>
      <c r="S141" s="207">
        <v>13</v>
      </c>
      <c r="T141" s="370"/>
      <c r="U141" s="205">
        <v>15</v>
      </c>
      <c r="V141" s="206" t="str">
        <f t="shared" si="39"/>
        <v>-</v>
      </c>
      <c r="W141" s="207">
        <v>4</v>
      </c>
      <c r="X141" s="373"/>
      <c r="Y141" s="400"/>
      <c r="Z141" s="401"/>
      <c r="AA141" s="401"/>
      <c r="AB141" s="402"/>
      <c r="AC141" s="245"/>
      <c r="AD141" s="161">
        <f>COUNTIF(E140:X142,"○")</f>
        <v>2</v>
      </c>
      <c r="AE141" s="162">
        <f>COUNTIF(E140:X142,"×")</f>
        <v>2</v>
      </c>
      <c r="AF141" s="163">
        <f>(IF((E140&gt;G140),1,0))+(IF((E141&gt;G141),1,0))+(IF((E142&gt;G142),1,0))+(IF((I140&gt;K140),1,0))+(IF((I141&gt;K141),1,0))+(IF((I142&gt;K142),1,0))+(IF((M140&gt;O140),1,0))+(IF((M141&gt;O141),1,0))+(IF((M142&gt;O142),1,0))+(IF((Q140&gt;S140),1,0))+(IF((Q141&gt;S141),1,0))+(IF((Q142&gt;S142),1,0))+(IF((U140&gt;W140),1,0))+(IF((U141&gt;W141),1,0))+(IF((U142&gt;W142),1,0))</f>
        <v>4</v>
      </c>
      <c r="AG141" s="164">
        <f>(IF((E140&lt;G140),1,0))+(IF((E141&lt;G141),1,0))+(IF((E142&lt;G142),1,0))+(IF((I140&lt;K140),1,0))+(IF((I141&lt;K141),1,0))+(IF((I142&lt;K142),1,0))+(IF((M140&lt;O140),1,0))+(IF((M141&lt;O141),1,0))+(IF((M142&lt;O142),1,0))+(IF((Q140&lt;S140),1,0))+(IF((Q141&lt;S141),1,0))+(IF((Q142&lt;S142),1,0))+(IF((U140&lt;W140),1,0))+(IF((U141&lt;W141),1,0))+(IF((U142&lt;W142),1,0))</f>
        <v>5</v>
      </c>
      <c r="AH141" s="167">
        <f>AF141-AG141</f>
        <v>-1</v>
      </c>
      <c r="AI141" s="162">
        <f>SUM(E140:E142,I140:I142,M140:M142,Q140:Q142,U140:U142)</f>
        <v>112</v>
      </c>
      <c r="AJ141" s="162">
        <f>SUM(G140:G142,K140:K142,O140:O142,S140:S142,W140:W142)</f>
        <v>110</v>
      </c>
      <c r="AK141" s="165">
        <f>AI141-AJ141</f>
        <v>2</v>
      </c>
      <c r="AL141" s="8"/>
      <c r="AM141" s="424"/>
      <c r="AN141" s="425"/>
      <c r="AO141" s="426"/>
      <c r="AP141" s="494" t="s">
        <v>316</v>
      </c>
      <c r="AQ141" s="476"/>
      <c r="AR141" s="476"/>
      <c r="AS141" s="476"/>
      <c r="AT141" s="476"/>
      <c r="AU141" s="476"/>
      <c r="AV141" s="476" t="s">
        <v>126</v>
      </c>
      <c r="AW141" s="476"/>
      <c r="AX141" s="476"/>
      <c r="AY141" s="476"/>
      <c r="AZ141" s="476"/>
      <c r="BA141" s="477"/>
      <c r="BB141" s="17"/>
      <c r="BC141" s="109">
        <v>15</v>
      </c>
      <c r="BD141" s="109">
        <v>10</v>
      </c>
      <c r="BE141" s="109">
        <v>13</v>
      </c>
      <c r="BF141" s="24"/>
      <c r="BG141" s="52"/>
      <c r="BH141" s="52"/>
      <c r="BI141" s="52"/>
      <c r="BJ141" s="5"/>
      <c r="BK141" s="5"/>
      <c r="BL141" s="5"/>
      <c r="BM141" s="5"/>
      <c r="BN141" s="5"/>
      <c r="BO141" s="5"/>
      <c r="BP141" s="5"/>
      <c r="BQ141" s="5"/>
      <c r="BR141" s="6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</row>
    <row r="142" spans="1:101" ht="13.05" customHeight="1" thickTop="1" x14ac:dyDescent="0.15">
      <c r="A142" s="9"/>
      <c r="B142" s="9"/>
      <c r="C142" s="87"/>
      <c r="D142" s="88"/>
      <c r="E142" s="325"/>
      <c r="F142" s="326"/>
      <c r="G142" s="326"/>
      <c r="H142" s="327"/>
      <c r="I142" s="215"/>
      <c r="J142" s="206" t="str">
        <f>IF(I142="","","-")</f>
        <v/>
      </c>
      <c r="K142" s="216"/>
      <c r="L142" s="371"/>
      <c r="M142" s="215"/>
      <c r="N142" s="217" t="str">
        <f t="shared" si="37"/>
        <v/>
      </c>
      <c r="O142" s="216"/>
      <c r="P142" s="370"/>
      <c r="Q142" s="205">
        <v>15</v>
      </c>
      <c r="R142" s="206" t="str">
        <f t="shared" si="38"/>
        <v>-</v>
      </c>
      <c r="S142" s="207">
        <v>12</v>
      </c>
      <c r="T142" s="370"/>
      <c r="U142" s="205"/>
      <c r="V142" s="206" t="str">
        <f t="shared" si="39"/>
        <v/>
      </c>
      <c r="W142" s="207"/>
      <c r="X142" s="373"/>
      <c r="Y142" s="168">
        <f>AD141</f>
        <v>2</v>
      </c>
      <c r="Z142" s="100" t="s">
        <v>20</v>
      </c>
      <c r="AA142" s="100">
        <f>AE141</f>
        <v>2</v>
      </c>
      <c r="AB142" s="169" t="s">
        <v>17</v>
      </c>
      <c r="AC142" s="245"/>
      <c r="AD142" s="161"/>
      <c r="AE142" s="162"/>
      <c r="AF142" s="163"/>
      <c r="AG142" s="164"/>
      <c r="AH142" s="165"/>
      <c r="AI142" s="162"/>
      <c r="AJ142" s="162"/>
      <c r="AK142" s="165"/>
      <c r="AM142" s="418" t="s">
        <v>2</v>
      </c>
      <c r="AN142" s="419"/>
      <c r="AO142" s="420"/>
      <c r="AP142" s="478" t="s">
        <v>298</v>
      </c>
      <c r="AQ142" s="479"/>
      <c r="AR142" s="479"/>
      <c r="AS142" s="479"/>
      <c r="AT142" s="479"/>
      <c r="AU142" s="479"/>
      <c r="AV142" s="479" t="s">
        <v>138</v>
      </c>
      <c r="AW142" s="479"/>
      <c r="AX142" s="479"/>
      <c r="AY142" s="479"/>
      <c r="AZ142" s="479"/>
      <c r="BA142" s="480"/>
      <c r="BB142" s="17"/>
      <c r="BC142" s="109">
        <v>11</v>
      </c>
      <c r="BD142" s="109">
        <v>15</v>
      </c>
      <c r="BE142" s="129">
        <v>15</v>
      </c>
      <c r="BF142" s="128"/>
      <c r="BG142" s="17"/>
      <c r="BH142" s="52"/>
      <c r="BI142" s="52"/>
      <c r="BJ142" s="5"/>
      <c r="BK142" s="5"/>
      <c r="BL142" s="5"/>
      <c r="BM142" s="5"/>
      <c r="BN142" s="5"/>
      <c r="BO142" s="5"/>
      <c r="BP142" s="5"/>
      <c r="BQ142" s="5"/>
      <c r="BR142" s="5"/>
      <c r="BS142" s="2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</row>
    <row r="143" spans="1:101" ht="13.05" customHeight="1" thickBot="1" x14ac:dyDescent="0.2">
      <c r="A143" s="22"/>
      <c r="B143" s="22"/>
      <c r="C143" s="85" t="s">
        <v>227</v>
      </c>
      <c r="D143" s="101" t="s">
        <v>207</v>
      </c>
      <c r="E143" s="218">
        <f>IF(K140="","",K140)</f>
        <v>15</v>
      </c>
      <c r="F143" s="206" t="str">
        <f t="shared" ref="F143:F154" si="40">IF(E143="","","-")</f>
        <v>-</v>
      </c>
      <c r="G143" s="219">
        <f>IF(I140="","",I140)</f>
        <v>10</v>
      </c>
      <c r="H143" s="355" t="str">
        <f>IF(L140="","",IF(L140="○","×",IF(L140="×","○")))</f>
        <v>○</v>
      </c>
      <c r="I143" s="358"/>
      <c r="J143" s="359"/>
      <c r="K143" s="359"/>
      <c r="L143" s="360"/>
      <c r="M143" s="205">
        <v>15</v>
      </c>
      <c r="N143" s="206" t="str">
        <f t="shared" si="37"/>
        <v>-</v>
      </c>
      <c r="O143" s="207">
        <v>13</v>
      </c>
      <c r="P143" s="369" t="str">
        <f>IF(M143&lt;&gt;"",IF(M143&gt;O143,IF(M144&gt;O144,"○",IF(M145&gt;O145,"○","×")),IF(M144&gt;O144,IF(M145&gt;O145,"○","×"),"×")),"")</f>
        <v>○</v>
      </c>
      <c r="Q143" s="222">
        <v>15</v>
      </c>
      <c r="R143" s="223" t="str">
        <f t="shared" si="38"/>
        <v>-</v>
      </c>
      <c r="S143" s="224">
        <v>13</v>
      </c>
      <c r="T143" s="369" t="str">
        <f>IF(Q143&lt;&gt;"",IF(Q143&gt;S143,IF(Q144&gt;S144,"○",IF(Q145&gt;S145,"○","×")),IF(Q144&gt;S144,IF(Q145&gt;S145,"○","×"),"×")),"")</f>
        <v>○</v>
      </c>
      <c r="U143" s="222">
        <v>15</v>
      </c>
      <c r="V143" s="223" t="str">
        <f t="shared" si="39"/>
        <v>-</v>
      </c>
      <c r="W143" s="224">
        <v>7</v>
      </c>
      <c r="X143" s="372" t="str">
        <f>IF(U143&lt;&gt;"",IF(U143&gt;W143,IF(U144&gt;W144,"○",IF(U145&gt;W145,"○","×")),IF(U144&gt;W144,IF(U145&gt;W145,"○","×"),"×")),"")</f>
        <v>○</v>
      </c>
      <c r="Y143" s="436" t="s">
        <v>283</v>
      </c>
      <c r="Z143" s="437"/>
      <c r="AA143" s="437"/>
      <c r="AB143" s="438"/>
      <c r="AC143" s="245"/>
      <c r="AD143" s="170"/>
      <c r="AE143" s="171"/>
      <c r="AF143" s="172"/>
      <c r="AG143" s="173"/>
      <c r="AH143" s="174"/>
      <c r="AI143" s="171"/>
      <c r="AJ143" s="171"/>
      <c r="AK143" s="174"/>
      <c r="AM143" s="424"/>
      <c r="AN143" s="425"/>
      <c r="AO143" s="426"/>
      <c r="AP143" s="494" t="s">
        <v>291</v>
      </c>
      <c r="AQ143" s="476"/>
      <c r="AR143" s="476"/>
      <c r="AS143" s="476"/>
      <c r="AT143" s="476"/>
      <c r="AU143" s="476"/>
      <c r="AV143" s="476" t="s">
        <v>138</v>
      </c>
      <c r="AW143" s="476"/>
      <c r="AX143" s="476"/>
      <c r="AY143" s="476"/>
      <c r="AZ143" s="476"/>
      <c r="BA143" s="477"/>
      <c r="BB143" s="138">
        <v>15</v>
      </c>
      <c r="BC143" s="138">
        <v>9</v>
      </c>
      <c r="BD143" s="139">
        <v>10</v>
      </c>
      <c r="BE143" s="133"/>
      <c r="BF143" s="131"/>
      <c r="BG143" s="17"/>
      <c r="BH143" s="52"/>
      <c r="BI143" s="52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</row>
    <row r="144" spans="1:101" ht="13.05" customHeight="1" thickTop="1" thickBot="1" x14ac:dyDescent="0.25">
      <c r="A144" s="22"/>
      <c r="B144" s="22"/>
      <c r="C144" s="85" t="s">
        <v>228</v>
      </c>
      <c r="D144" s="86" t="s">
        <v>207</v>
      </c>
      <c r="E144" s="218">
        <f>IF(K141="","",K141)</f>
        <v>15</v>
      </c>
      <c r="F144" s="206" t="str">
        <f t="shared" si="40"/>
        <v>-</v>
      </c>
      <c r="G144" s="219">
        <f>IF(I141="","",I141)</f>
        <v>12</v>
      </c>
      <c r="H144" s="356" t="str">
        <f>IF(J141="","",J141)</f>
        <v>-</v>
      </c>
      <c r="I144" s="361"/>
      <c r="J144" s="323"/>
      <c r="K144" s="323"/>
      <c r="L144" s="324"/>
      <c r="M144" s="205">
        <v>16</v>
      </c>
      <c r="N144" s="206" t="str">
        <f t="shared" si="37"/>
        <v>-</v>
      </c>
      <c r="O144" s="207">
        <v>14</v>
      </c>
      <c r="P144" s="370"/>
      <c r="Q144" s="205">
        <v>15</v>
      </c>
      <c r="R144" s="206" t="str">
        <f t="shared" si="38"/>
        <v>-</v>
      </c>
      <c r="S144" s="207">
        <v>6</v>
      </c>
      <c r="T144" s="370"/>
      <c r="U144" s="205">
        <v>15</v>
      </c>
      <c r="V144" s="206" t="str">
        <f t="shared" si="39"/>
        <v>-</v>
      </c>
      <c r="W144" s="207">
        <v>6</v>
      </c>
      <c r="X144" s="373"/>
      <c r="Y144" s="400"/>
      <c r="Z144" s="401"/>
      <c r="AA144" s="401"/>
      <c r="AB144" s="402"/>
      <c r="AC144" s="245"/>
      <c r="AD144" s="161">
        <f>COUNTIF(E143:X145,"○")</f>
        <v>4</v>
      </c>
      <c r="AE144" s="162">
        <f>COUNTIF(E143:X145,"×")</f>
        <v>0</v>
      </c>
      <c r="AF144" s="163">
        <f>(IF((E143&gt;G143),1,0))+(IF((E144&gt;G144),1,0))+(IF((E145&gt;G145),1,0))+(IF((I143&gt;K143),1,0))+(IF((I144&gt;K144),1,0))+(IF((I145&gt;K145),1,0))+(IF((M143&gt;O143),1,0))+(IF((M144&gt;O144),1,0))+(IF((M145&gt;O145),1,0))+(IF((Q143&gt;S143),1,0))+(IF((Q144&gt;S144),1,0))+(IF((Q145&gt;S145),1,0))+(IF((U143&gt;W143),1,0))+(IF((U144&gt;W144),1,0))+(IF((U145&gt;W145),1,0))</f>
        <v>8</v>
      </c>
      <c r="AG144" s="164">
        <f>(IF((E143&lt;G143),1,0))+(IF((E144&lt;G144),1,0))+(IF((E145&lt;G145),1,0))+(IF((I143&lt;K143),1,0))+(IF((I144&lt;K144),1,0))+(IF((I145&lt;K145),1,0))+(IF((M143&lt;O143),1,0))+(IF((M144&lt;O144),1,0))+(IF((M145&lt;O145),1,0))+(IF((Q143&lt;S143),1,0))+(IF((Q144&lt;S144),1,0))+(IF((Q145&lt;S145),1,0))+(IF((U143&lt;W143),1,0))+(IF((U144&lt;W144),1,0))+(IF((U145&lt;W145),1,0))</f>
        <v>0</v>
      </c>
      <c r="AH144" s="167">
        <f>AF144-AG144</f>
        <v>8</v>
      </c>
      <c r="AI144" s="162">
        <f>SUM(E143:E145,I143:I145,M143:M145,Q143:Q145,U143:U145)</f>
        <v>121</v>
      </c>
      <c r="AJ144" s="162">
        <f>SUM(G143:G145,K143:K145,O143:O145,S143:S145,W143:W145)</f>
        <v>81</v>
      </c>
      <c r="AK144" s="165">
        <f>AI144-AJ144</f>
        <v>40</v>
      </c>
      <c r="AM144" s="418" t="s">
        <v>0</v>
      </c>
      <c r="AN144" s="419"/>
      <c r="AO144" s="420"/>
      <c r="AP144" s="478" t="s">
        <v>292</v>
      </c>
      <c r="AQ144" s="479"/>
      <c r="AR144" s="479"/>
      <c r="AS144" s="479"/>
      <c r="AT144" s="479"/>
      <c r="AU144" s="479"/>
      <c r="AV144" s="479" t="s">
        <v>128</v>
      </c>
      <c r="AW144" s="479"/>
      <c r="AX144" s="479"/>
      <c r="AY144" s="479"/>
      <c r="AZ144" s="479"/>
      <c r="BA144" s="480"/>
      <c r="BB144" s="140">
        <v>8</v>
      </c>
      <c r="BC144" s="141">
        <v>15</v>
      </c>
      <c r="BD144" s="142">
        <v>15</v>
      </c>
      <c r="BE144" s="17"/>
      <c r="BF144" s="131"/>
      <c r="BG144" s="17"/>
      <c r="BH144" s="28" t="s">
        <v>30</v>
      </c>
      <c r="BI144" s="27"/>
      <c r="BJ144" s="27"/>
      <c r="BK144" s="27"/>
      <c r="BL144" s="27"/>
      <c r="BM144" s="27"/>
      <c r="BN144" s="99"/>
      <c r="BO144" s="99"/>
      <c r="BP144" s="99"/>
      <c r="BQ144" s="99"/>
      <c r="BR144" s="99"/>
      <c r="BS144" s="99"/>
      <c r="BT144" s="99"/>
      <c r="BU144" s="99"/>
      <c r="BV144" s="99"/>
      <c r="BW144" s="18"/>
      <c r="BX144" s="18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</row>
    <row r="145" spans="1:94" ht="13.05" customHeight="1" thickTop="1" thickBot="1" x14ac:dyDescent="0.2">
      <c r="A145" s="9"/>
      <c r="B145" s="9"/>
      <c r="C145" s="87"/>
      <c r="D145" s="102"/>
      <c r="E145" s="227" t="str">
        <f>IF(K142="","",K142)</f>
        <v/>
      </c>
      <c r="F145" s="206" t="str">
        <f t="shared" si="40"/>
        <v/>
      </c>
      <c r="G145" s="228" t="str">
        <f>IF(I142="","",I142)</f>
        <v/>
      </c>
      <c r="H145" s="357" t="str">
        <f>IF(J142="","",J142)</f>
        <v/>
      </c>
      <c r="I145" s="362"/>
      <c r="J145" s="326"/>
      <c r="K145" s="326"/>
      <c r="L145" s="327"/>
      <c r="M145" s="215"/>
      <c r="N145" s="206" t="str">
        <f t="shared" si="37"/>
        <v/>
      </c>
      <c r="O145" s="216"/>
      <c r="P145" s="371"/>
      <c r="Q145" s="215"/>
      <c r="R145" s="217" t="str">
        <f t="shared" si="38"/>
        <v/>
      </c>
      <c r="S145" s="216"/>
      <c r="T145" s="371"/>
      <c r="U145" s="215"/>
      <c r="V145" s="217" t="str">
        <f t="shared" si="39"/>
        <v/>
      </c>
      <c r="W145" s="216"/>
      <c r="X145" s="373"/>
      <c r="Y145" s="168">
        <f>AD144</f>
        <v>4</v>
      </c>
      <c r="Z145" s="100" t="s">
        <v>20</v>
      </c>
      <c r="AA145" s="100">
        <f>AE144</f>
        <v>0</v>
      </c>
      <c r="AB145" s="169" t="s">
        <v>17</v>
      </c>
      <c r="AC145" s="245"/>
      <c r="AD145" s="176"/>
      <c r="AE145" s="177"/>
      <c r="AF145" s="178"/>
      <c r="AG145" s="179"/>
      <c r="AH145" s="180"/>
      <c r="AI145" s="177"/>
      <c r="AJ145" s="177"/>
      <c r="AK145" s="180"/>
      <c r="AM145" s="424"/>
      <c r="AN145" s="425"/>
      <c r="AO145" s="426"/>
      <c r="AP145" s="494" t="s">
        <v>293</v>
      </c>
      <c r="AQ145" s="476"/>
      <c r="AR145" s="476"/>
      <c r="AS145" s="476"/>
      <c r="AT145" s="476"/>
      <c r="AU145" s="476"/>
      <c r="AV145" s="476" t="s">
        <v>33</v>
      </c>
      <c r="AW145" s="476"/>
      <c r="AX145" s="476"/>
      <c r="AY145" s="476"/>
      <c r="AZ145" s="476"/>
      <c r="BA145" s="477"/>
      <c r="BB145" s="17"/>
      <c r="BC145" s="17"/>
      <c r="BD145" s="150">
        <v>11</v>
      </c>
      <c r="BE145" s="150">
        <v>15</v>
      </c>
      <c r="BF145" s="129">
        <v>16</v>
      </c>
      <c r="BG145" s="109"/>
      <c r="BH145" s="478" t="str">
        <f>AP144</f>
        <v>濱野高宏</v>
      </c>
      <c r="BI145" s="479"/>
      <c r="BJ145" s="479"/>
      <c r="BK145" s="479"/>
      <c r="BL145" s="479"/>
      <c r="BM145" s="479"/>
      <c r="BN145" s="479" t="str">
        <f>AV144</f>
        <v>シャトルジョイ</v>
      </c>
      <c r="BO145" s="479"/>
      <c r="BP145" s="479"/>
      <c r="BQ145" s="479"/>
      <c r="BR145" s="479"/>
      <c r="BS145" s="479"/>
      <c r="BT145" s="480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</row>
    <row r="146" spans="1:94" ht="13.05" customHeight="1" thickTop="1" thickBot="1" x14ac:dyDescent="0.2">
      <c r="A146" s="22"/>
      <c r="B146" s="22"/>
      <c r="C146" s="92" t="s">
        <v>229</v>
      </c>
      <c r="D146" s="86" t="s">
        <v>137</v>
      </c>
      <c r="E146" s="218">
        <f>IF(O140="","",O140)</f>
        <v>15</v>
      </c>
      <c r="F146" s="223" t="str">
        <f t="shared" si="40"/>
        <v>-</v>
      </c>
      <c r="G146" s="219">
        <f>IF(M140="","",M140)</f>
        <v>8</v>
      </c>
      <c r="H146" s="355" t="str">
        <f>IF(P140="","",IF(P140="○","×",IF(P140="×","○")))</f>
        <v>○</v>
      </c>
      <c r="I146" s="230">
        <f>IF(O143="","",O143)</f>
        <v>13</v>
      </c>
      <c r="J146" s="206" t="str">
        <f t="shared" ref="J146:J154" si="41">IF(I146="","","-")</f>
        <v>-</v>
      </c>
      <c r="K146" s="219">
        <f>IF(M143="","",M143)</f>
        <v>15</v>
      </c>
      <c r="L146" s="355" t="str">
        <f>IF(P143="","",IF(P143="○","×",IF(P143="×","○")))</f>
        <v>×</v>
      </c>
      <c r="M146" s="358"/>
      <c r="N146" s="359"/>
      <c r="O146" s="359"/>
      <c r="P146" s="360"/>
      <c r="Q146" s="205">
        <v>15</v>
      </c>
      <c r="R146" s="206" t="str">
        <f t="shared" si="38"/>
        <v>-</v>
      </c>
      <c r="S146" s="207">
        <v>10</v>
      </c>
      <c r="T146" s="370" t="str">
        <f>IF(Q146&lt;&gt;"",IF(Q146&gt;S146,IF(Q147&gt;S147,"○",IF(Q148&gt;S148,"○","×")),IF(Q147&gt;S147,IF(Q148&gt;S148,"○","×"),"×")),"")</f>
        <v>○</v>
      </c>
      <c r="U146" s="205">
        <v>15</v>
      </c>
      <c r="V146" s="206" t="str">
        <f t="shared" si="39"/>
        <v>-</v>
      </c>
      <c r="W146" s="207">
        <v>9</v>
      </c>
      <c r="X146" s="372" t="str">
        <f>IF(U146&lt;&gt;"",IF(U146&gt;W146,IF(U147&gt;W147,"○",IF(U148&gt;W148,"○","×")),IF(U147&gt;W147,IF(U148&gt;W148,"○","×"),"×")),"")</f>
        <v>○</v>
      </c>
      <c r="Y146" s="436" t="s">
        <v>284</v>
      </c>
      <c r="Z146" s="437"/>
      <c r="AA146" s="437"/>
      <c r="AB146" s="438"/>
      <c r="AC146" s="245"/>
      <c r="AD146" s="161"/>
      <c r="AE146" s="162"/>
      <c r="AF146" s="163"/>
      <c r="AG146" s="164"/>
      <c r="AH146" s="165"/>
      <c r="AI146" s="162"/>
      <c r="AJ146" s="162"/>
      <c r="AK146" s="165"/>
      <c r="AM146" s="481" t="s">
        <v>5</v>
      </c>
      <c r="AN146" s="482"/>
      <c r="AO146" s="483"/>
      <c r="AP146" s="478" t="s">
        <v>294</v>
      </c>
      <c r="AQ146" s="479"/>
      <c r="AR146" s="479"/>
      <c r="AS146" s="479"/>
      <c r="AT146" s="479"/>
      <c r="AU146" s="479"/>
      <c r="AV146" s="479" t="s">
        <v>141</v>
      </c>
      <c r="AW146" s="479"/>
      <c r="AX146" s="479"/>
      <c r="AY146" s="479"/>
      <c r="AZ146" s="479"/>
      <c r="BA146" s="480"/>
      <c r="BB146" s="16"/>
      <c r="BC146" s="16"/>
      <c r="BD146" s="109">
        <v>15</v>
      </c>
      <c r="BE146" s="109">
        <v>11</v>
      </c>
      <c r="BF146" s="110">
        <v>14</v>
      </c>
      <c r="BG146" s="124"/>
      <c r="BH146" s="573" t="str">
        <f>AP145</f>
        <v>漆原和哉</v>
      </c>
      <c r="BI146" s="574"/>
      <c r="BJ146" s="574"/>
      <c r="BK146" s="574"/>
      <c r="BL146" s="574"/>
      <c r="BM146" s="574"/>
      <c r="BN146" s="574" t="str">
        <f>AV145</f>
        <v>ﾑｰﾝｳｫｰｶｰｽﾞ</v>
      </c>
      <c r="BO146" s="574"/>
      <c r="BP146" s="574"/>
      <c r="BQ146" s="574"/>
      <c r="BR146" s="574"/>
      <c r="BS146" s="574"/>
      <c r="BT146" s="57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</row>
    <row r="147" spans="1:94" ht="13.05" customHeight="1" thickTop="1" thickBot="1" x14ac:dyDescent="0.25">
      <c r="A147" s="22"/>
      <c r="B147" s="22"/>
      <c r="C147" s="92" t="s">
        <v>230</v>
      </c>
      <c r="D147" s="86" t="s">
        <v>138</v>
      </c>
      <c r="E147" s="218">
        <f>IF(O141="","",O141)</f>
        <v>15</v>
      </c>
      <c r="F147" s="206" t="str">
        <f t="shared" si="40"/>
        <v>-</v>
      </c>
      <c r="G147" s="219">
        <f>IF(M141="","",M141)</f>
        <v>11</v>
      </c>
      <c r="H147" s="356" t="str">
        <f>IF(J144="","",J144)</f>
        <v/>
      </c>
      <c r="I147" s="230">
        <f>IF(O144="","",O144)</f>
        <v>14</v>
      </c>
      <c r="J147" s="206" t="str">
        <f t="shared" si="41"/>
        <v>-</v>
      </c>
      <c r="K147" s="219">
        <f>IF(M144="","",M144)</f>
        <v>16</v>
      </c>
      <c r="L147" s="356" t="str">
        <f>IF(N144="","",N144)</f>
        <v>-</v>
      </c>
      <c r="M147" s="361"/>
      <c r="N147" s="323"/>
      <c r="O147" s="323"/>
      <c r="P147" s="324"/>
      <c r="Q147" s="205">
        <v>15</v>
      </c>
      <c r="R147" s="206" t="str">
        <f t="shared" si="38"/>
        <v>-</v>
      </c>
      <c r="S147" s="207">
        <v>11</v>
      </c>
      <c r="T147" s="370"/>
      <c r="U147" s="205">
        <v>15</v>
      </c>
      <c r="V147" s="206" t="str">
        <f t="shared" si="39"/>
        <v>-</v>
      </c>
      <c r="W147" s="207">
        <v>2</v>
      </c>
      <c r="X147" s="373"/>
      <c r="Y147" s="400"/>
      <c r="Z147" s="401"/>
      <c r="AA147" s="401"/>
      <c r="AB147" s="402"/>
      <c r="AC147" s="245"/>
      <c r="AD147" s="161">
        <f>COUNTIF(E146:X148,"○")</f>
        <v>3</v>
      </c>
      <c r="AE147" s="162">
        <f>COUNTIF(E146:X148,"×")</f>
        <v>1</v>
      </c>
      <c r="AF147" s="163">
        <f>(IF((E146&gt;G146),1,0))+(IF((E147&gt;G147),1,0))+(IF((E148&gt;G148),1,0))+(IF((I146&gt;K146),1,0))+(IF((I147&gt;K147),1,0))+(IF((I148&gt;K148),1,0))+(IF((M146&gt;O146),1,0))+(IF((M147&gt;O147),1,0))+(IF((M148&gt;O148),1,0))+(IF((Q146&gt;S146),1,0))+(IF((Q147&gt;S147),1,0))+(IF((Q148&gt;S148),1,0))+(IF((U146&gt;W146),1,0))+(IF((U147&gt;W147),1,0))+(IF((U148&gt;W148),1,0))</f>
        <v>6</v>
      </c>
      <c r="AG147" s="164">
        <f>(IF((E146&lt;G146),1,0))+(IF((E147&lt;G147),1,0))+(IF((E148&lt;G148),1,0))+(IF((I146&lt;K146),1,0))+(IF((I147&lt;K147),1,0))+(IF((I148&lt;K148),1,0))+(IF((M146&lt;O146),1,0))+(IF((M147&lt;O147),1,0))+(IF((M148&lt;O148),1,0))+(IF((Q146&lt;S146),1,0))+(IF((Q147&lt;S147),1,0))+(IF((Q148&lt;S148),1,0))+(IF((U146&lt;W146),1,0))+(IF((U147&lt;W147),1,0))+(IF((U148&lt;W148),1,0))</f>
        <v>2</v>
      </c>
      <c r="AH147" s="167">
        <f>AF147-AG147</f>
        <v>4</v>
      </c>
      <c r="AI147" s="162">
        <f>SUM(E146:E148,I146:I148,M146:M148,Q146:Q148,U146:U148)</f>
        <v>117</v>
      </c>
      <c r="AJ147" s="162">
        <f>SUM(G146:G148,K146:K148,O146:O148,S146:S148,W146:W148)</f>
        <v>82</v>
      </c>
      <c r="AK147" s="165">
        <f>AI147-AJ147</f>
        <v>35</v>
      </c>
      <c r="AM147" s="424"/>
      <c r="AN147" s="425"/>
      <c r="AO147" s="426"/>
      <c r="AP147" s="494" t="s">
        <v>295</v>
      </c>
      <c r="AQ147" s="476"/>
      <c r="AR147" s="476"/>
      <c r="AS147" s="476"/>
      <c r="AT147" s="476"/>
      <c r="AU147" s="476"/>
      <c r="AV147" s="476" t="s">
        <v>141</v>
      </c>
      <c r="AW147" s="476"/>
      <c r="AX147" s="476"/>
      <c r="AY147" s="476"/>
      <c r="AZ147" s="476"/>
      <c r="BA147" s="477"/>
      <c r="BB147" s="143">
        <v>13</v>
      </c>
      <c r="BC147" s="144">
        <v>15</v>
      </c>
      <c r="BD147" s="145">
        <v>15</v>
      </c>
      <c r="BE147" s="17"/>
      <c r="BF147" s="71"/>
      <c r="BG147" s="16"/>
      <c r="BH147" s="132" t="s">
        <v>29</v>
      </c>
      <c r="BI147" s="132"/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</row>
    <row r="148" spans="1:94" ht="13.05" customHeight="1" thickTop="1" x14ac:dyDescent="0.15">
      <c r="A148" s="9"/>
      <c r="B148" s="9"/>
      <c r="C148" s="87"/>
      <c r="D148" s="88"/>
      <c r="E148" s="218" t="str">
        <f>IF(O142="","",O142)</f>
        <v/>
      </c>
      <c r="F148" s="206" t="str">
        <f t="shared" si="40"/>
        <v/>
      </c>
      <c r="G148" s="219" t="str">
        <f>IF(M142="","",M142)</f>
        <v/>
      </c>
      <c r="H148" s="356" t="str">
        <f>IF(J145="","",J145)</f>
        <v/>
      </c>
      <c r="I148" s="230" t="str">
        <f>IF(O145="","",O145)</f>
        <v/>
      </c>
      <c r="J148" s="206" t="str">
        <f t="shared" si="41"/>
        <v/>
      </c>
      <c r="K148" s="219" t="str">
        <f>IF(M145="","",M145)</f>
        <v/>
      </c>
      <c r="L148" s="356" t="str">
        <f>IF(N145="","",N145)</f>
        <v/>
      </c>
      <c r="M148" s="361"/>
      <c r="N148" s="323"/>
      <c r="O148" s="323"/>
      <c r="P148" s="324"/>
      <c r="Q148" s="205"/>
      <c r="R148" s="206" t="str">
        <f t="shared" si="38"/>
        <v/>
      </c>
      <c r="S148" s="207"/>
      <c r="T148" s="371"/>
      <c r="U148" s="205"/>
      <c r="V148" s="206" t="str">
        <f t="shared" si="39"/>
        <v/>
      </c>
      <c r="W148" s="207"/>
      <c r="X148" s="374"/>
      <c r="Y148" s="168">
        <f>AD147</f>
        <v>3</v>
      </c>
      <c r="Z148" s="100" t="s">
        <v>20</v>
      </c>
      <c r="AA148" s="100">
        <f>AE147</f>
        <v>1</v>
      </c>
      <c r="AB148" s="169" t="s">
        <v>17</v>
      </c>
      <c r="AC148" s="245"/>
      <c r="AD148" s="161"/>
      <c r="AE148" s="162"/>
      <c r="AF148" s="163"/>
      <c r="AG148" s="164"/>
      <c r="AH148" s="165"/>
      <c r="AI148" s="162"/>
      <c r="AJ148" s="162"/>
      <c r="AK148" s="165"/>
      <c r="AM148" s="418" t="s">
        <v>4</v>
      </c>
      <c r="AN148" s="419"/>
      <c r="AO148" s="420"/>
      <c r="AP148" s="478" t="s">
        <v>317</v>
      </c>
      <c r="AQ148" s="479"/>
      <c r="AR148" s="479"/>
      <c r="AS148" s="479"/>
      <c r="AT148" s="479"/>
      <c r="AU148" s="479"/>
      <c r="AV148" s="479" t="s">
        <v>145</v>
      </c>
      <c r="AW148" s="479"/>
      <c r="AX148" s="479"/>
      <c r="AY148" s="479"/>
      <c r="AZ148" s="479"/>
      <c r="BA148" s="480"/>
      <c r="BB148" s="146">
        <v>15</v>
      </c>
      <c r="BC148" s="147">
        <v>10</v>
      </c>
      <c r="BD148" s="148">
        <v>11</v>
      </c>
      <c r="BE148" s="108"/>
      <c r="BF148" s="71"/>
      <c r="BG148" s="16"/>
      <c r="BH148" s="478" t="str">
        <f>AP150</f>
        <v>續木蒼馬</v>
      </c>
      <c r="BI148" s="479"/>
      <c r="BJ148" s="479"/>
      <c r="BK148" s="479"/>
      <c r="BL148" s="479"/>
      <c r="BM148" s="479"/>
      <c r="BN148" s="479" t="str">
        <f>AV150</f>
        <v>中萩ＪＢＣ</v>
      </c>
      <c r="BO148" s="479"/>
      <c r="BP148" s="479"/>
      <c r="BQ148" s="479"/>
      <c r="BR148" s="479"/>
      <c r="BS148" s="479"/>
      <c r="BT148" s="480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</row>
    <row r="149" spans="1:94" ht="13.05" customHeight="1" thickBot="1" x14ac:dyDescent="0.2">
      <c r="A149" s="22"/>
      <c r="B149" s="22"/>
      <c r="C149" s="85" t="s">
        <v>144</v>
      </c>
      <c r="D149" s="101" t="s">
        <v>111</v>
      </c>
      <c r="E149" s="231">
        <f>IF(S140="","",S140)</f>
        <v>15</v>
      </c>
      <c r="F149" s="223" t="str">
        <f t="shared" si="40"/>
        <v>-</v>
      </c>
      <c r="G149" s="232">
        <f>IF(Q140="","",Q140)</f>
        <v>11</v>
      </c>
      <c r="H149" s="363" t="str">
        <f>IF(T140="","",IF(T140="○","×",IF(T140="×","○")))</f>
        <v>×</v>
      </c>
      <c r="I149" s="233">
        <f>IF(S143="","",S143)</f>
        <v>13</v>
      </c>
      <c r="J149" s="223" t="str">
        <f t="shared" si="41"/>
        <v>-</v>
      </c>
      <c r="K149" s="232">
        <f>IF(Q143="","",Q143)</f>
        <v>15</v>
      </c>
      <c r="L149" s="355" t="str">
        <f>IF(T143="","",IF(T143="○","×",IF(T143="×","○")))</f>
        <v>×</v>
      </c>
      <c r="M149" s="232">
        <f>IF(S146="","",S146)</f>
        <v>10</v>
      </c>
      <c r="N149" s="223" t="str">
        <f t="shared" ref="N149:N154" si="42">IF(M149="","","-")</f>
        <v>-</v>
      </c>
      <c r="O149" s="232">
        <f>IF(Q146="","",Q146)</f>
        <v>15</v>
      </c>
      <c r="P149" s="355" t="str">
        <f>IF(T146="","",IF(T146="○","×",IF(T146="×","○")))</f>
        <v>×</v>
      </c>
      <c r="Q149" s="358"/>
      <c r="R149" s="359"/>
      <c r="S149" s="359"/>
      <c r="T149" s="360"/>
      <c r="U149" s="222">
        <v>15</v>
      </c>
      <c r="V149" s="223" t="str">
        <f t="shared" si="39"/>
        <v>-</v>
      </c>
      <c r="W149" s="224">
        <v>9</v>
      </c>
      <c r="X149" s="373" t="str">
        <f>IF(U149&lt;&gt;"",IF(U149&gt;W149,IF(U150&gt;W150,"○",IF(U151&gt;W151,"○","×")),IF(U150&gt;W150,IF(U151&gt;W151,"○","×"),"×")),"")</f>
        <v>○</v>
      </c>
      <c r="Y149" s="436" t="s">
        <v>301</v>
      </c>
      <c r="Z149" s="437"/>
      <c r="AA149" s="437"/>
      <c r="AB149" s="438"/>
      <c r="AC149" s="245"/>
      <c r="AD149" s="170"/>
      <c r="AE149" s="171"/>
      <c r="AF149" s="172"/>
      <c r="AG149" s="173"/>
      <c r="AH149" s="174"/>
      <c r="AI149" s="171"/>
      <c r="AJ149" s="171"/>
      <c r="AK149" s="174"/>
      <c r="AM149" s="424"/>
      <c r="AN149" s="425"/>
      <c r="AO149" s="426"/>
      <c r="AP149" s="494" t="s">
        <v>318</v>
      </c>
      <c r="AQ149" s="476"/>
      <c r="AR149" s="476"/>
      <c r="AS149" s="476"/>
      <c r="AT149" s="476"/>
      <c r="AU149" s="476"/>
      <c r="AV149" s="476" t="s">
        <v>145</v>
      </c>
      <c r="AW149" s="476"/>
      <c r="AX149" s="476"/>
      <c r="AY149" s="476"/>
      <c r="AZ149" s="476"/>
      <c r="BA149" s="477"/>
      <c r="BB149" s="17"/>
      <c r="BC149" s="109">
        <v>15</v>
      </c>
      <c r="BD149" s="109">
        <v>8</v>
      </c>
      <c r="BE149" s="110">
        <v>12</v>
      </c>
      <c r="BF149" s="72"/>
      <c r="BG149" s="16"/>
      <c r="BH149" s="573" t="str">
        <f>AP151</f>
        <v>小山雄大</v>
      </c>
      <c r="BI149" s="574"/>
      <c r="BJ149" s="574"/>
      <c r="BK149" s="574"/>
      <c r="BL149" s="574"/>
      <c r="BM149" s="574"/>
      <c r="BN149" s="574" t="str">
        <f>AV151</f>
        <v>中萩ＪＢＣ</v>
      </c>
      <c r="BO149" s="574"/>
      <c r="BP149" s="574"/>
      <c r="BQ149" s="574"/>
      <c r="BR149" s="574"/>
      <c r="BS149" s="574"/>
      <c r="BT149" s="57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</row>
    <row r="150" spans="1:94" ht="13.05" customHeight="1" thickTop="1" thickBot="1" x14ac:dyDescent="0.2">
      <c r="A150" s="22"/>
      <c r="B150" s="22"/>
      <c r="C150" s="85" t="s">
        <v>146</v>
      </c>
      <c r="D150" s="86" t="s">
        <v>145</v>
      </c>
      <c r="E150" s="218">
        <f>IF(S141="","",S141)</f>
        <v>13</v>
      </c>
      <c r="F150" s="206" t="str">
        <f t="shared" si="40"/>
        <v>-</v>
      </c>
      <c r="G150" s="219">
        <f>IF(Q141="","",Q141)</f>
        <v>15</v>
      </c>
      <c r="H150" s="364" t="str">
        <f>IF(J147="","",J147)</f>
        <v>-</v>
      </c>
      <c r="I150" s="230">
        <f>IF(S144="","",S144)</f>
        <v>6</v>
      </c>
      <c r="J150" s="206" t="str">
        <f t="shared" si="41"/>
        <v>-</v>
      </c>
      <c r="K150" s="219">
        <f>IF(Q144="","",Q144)</f>
        <v>15</v>
      </c>
      <c r="L150" s="356" t="str">
        <f>IF(N147="","",N147)</f>
        <v/>
      </c>
      <c r="M150" s="219">
        <f>IF(S147="","",S147)</f>
        <v>11</v>
      </c>
      <c r="N150" s="206" t="str">
        <f t="shared" si="42"/>
        <v>-</v>
      </c>
      <c r="O150" s="219">
        <f>IF(Q147="","",Q147)</f>
        <v>15</v>
      </c>
      <c r="P150" s="356" t="str">
        <f>IF(R147="","",R147)</f>
        <v>-</v>
      </c>
      <c r="Q150" s="361"/>
      <c r="R150" s="323"/>
      <c r="S150" s="323"/>
      <c r="T150" s="324"/>
      <c r="U150" s="205">
        <v>15</v>
      </c>
      <c r="V150" s="206" t="str">
        <f t="shared" si="39"/>
        <v>-</v>
      </c>
      <c r="W150" s="207">
        <v>6</v>
      </c>
      <c r="X150" s="373"/>
      <c r="Y150" s="400"/>
      <c r="Z150" s="401"/>
      <c r="AA150" s="401"/>
      <c r="AB150" s="402"/>
      <c r="AC150" s="245"/>
      <c r="AD150" s="161">
        <f>COUNTIF(E149:X151,"○")</f>
        <v>1</v>
      </c>
      <c r="AE150" s="162">
        <f>COUNTIF(E149:X151,"×")</f>
        <v>3</v>
      </c>
      <c r="AF150" s="163">
        <f>(IF((E149&gt;G149),1,0))+(IF((E150&gt;G150),1,0))+(IF((E151&gt;G151),1,0))+(IF((I149&gt;K149),1,0))+(IF((I150&gt;K150),1,0))+(IF((I151&gt;K151),1,0))+(IF((M149&gt;O149),1,0))+(IF((M150&gt;O150),1,0))+(IF((M151&gt;O151),1,0))+(IF((Q149&gt;S149),1,0))+(IF((Q150&gt;S150),1,0))+(IF((Q151&gt;S151),1,0))+(IF((U149&gt;W149),1,0))+(IF((U150&gt;W150),1,0))+(IF((U151&gt;W151),1,0))</f>
        <v>3</v>
      </c>
      <c r="AG150" s="164">
        <f>(IF((E149&lt;G149),1,0))+(IF((E150&lt;G150),1,0))+(IF((E151&lt;G151),1,0))+(IF((I149&lt;K149),1,0))+(IF((I150&lt;K150),1,0))+(IF((I151&lt;K151),1,0))+(IF((M149&lt;O149),1,0))+(IF((M150&lt;O150),1,0))+(IF((M151&lt;O151),1,0))+(IF((Q149&lt;S149),1,0))+(IF((Q150&lt;S150),1,0))+(IF((Q151&lt;S151),1,0))+(IF((U149&lt;W149),1,0))+(IF((U150&lt;W150),1,0))+(IF((U151&lt;W151),1,0))</f>
        <v>6</v>
      </c>
      <c r="AH150" s="167">
        <f>AF150-AG150</f>
        <v>-3</v>
      </c>
      <c r="AI150" s="162">
        <f>SUM(E149:E151,I149:I151,M149:M151,Q149:Q151,U149:U151)</f>
        <v>110</v>
      </c>
      <c r="AJ150" s="162">
        <f>SUM(G149:G151,K149:K151,O149:O151,S149:S151,W149:W151)</f>
        <v>116</v>
      </c>
      <c r="AK150" s="165">
        <f>AI150-AJ150</f>
        <v>-6</v>
      </c>
      <c r="AM150" s="418" t="s">
        <v>3</v>
      </c>
      <c r="AN150" s="419"/>
      <c r="AO150" s="420"/>
      <c r="AP150" s="520" t="s">
        <v>296</v>
      </c>
      <c r="AQ150" s="521"/>
      <c r="AR150" s="521"/>
      <c r="AS150" s="521"/>
      <c r="AT150" s="521"/>
      <c r="AU150" s="521"/>
      <c r="AV150" s="521" t="s">
        <v>275</v>
      </c>
      <c r="AW150" s="521"/>
      <c r="AX150" s="521"/>
      <c r="AY150" s="521"/>
      <c r="AZ150" s="521"/>
      <c r="BA150" s="522"/>
      <c r="BB150" s="127"/>
      <c r="BC150" s="119">
        <v>12</v>
      </c>
      <c r="BD150" s="119">
        <v>15</v>
      </c>
      <c r="BE150" s="120">
        <v>15</v>
      </c>
      <c r="BF150" s="16"/>
      <c r="BG150" s="16"/>
      <c r="BH150" s="16"/>
      <c r="BI150" s="16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70"/>
      <c r="BW150" s="7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</row>
    <row r="151" spans="1:94" ht="13.05" customHeight="1" thickTop="1" x14ac:dyDescent="0.15">
      <c r="A151" s="9"/>
      <c r="B151" s="9"/>
      <c r="C151" s="92"/>
      <c r="D151" s="88"/>
      <c r="E151" s="218">
        <f>IF(S142="","",S142)</f>
        <v>12</v>
      </c>
      <c r="F151" s="206" t="str">
        <f t="shared" si="40"/>
        <v>-</v>
      </c>
      <c r="G151" s="219">
        <f>IF(Q142="","",Q142)</f>
        <v>15</v>
      </c>
      <c r="H151" s="364" t="str">
        <f>IF(J148="","",J148)</f>
        <v/>
      </c>
      <c r="I151" s="230" t="str">
        <f>IF(S145="","",S145)</f>
        <v/>
      </c>
      <c r="J151" s="206" t="str">
        <f t="shared" si="41"/>
        <v/>
      </c>
      <c r="K151" s="219" t="str">
        <f>IF(Q145="","",Q145)</f>
        <v/>
      </c>
      <c r="L151" s="356" t="str">
        <f>IF(N148="","",N148)</f>
        <v/>
      </c>
      <c r="M151" s="219" t="str">
        <f>IF(S148="","",S148)</f>
        <v/>
      </c>
      <c r="N151" s="206" t="str">
        <f t="shared" si="42"/>
        <v/>
      </c>
      <c r="O151" s="219" t="str">
        <f>IF(Q148="","",Q148)</f>
        <v/>
      </c>
      <c r="P151" s="356" t="str">
        <f>IF(R148="","",R148)</f>
        <v/>
      </c>
      <c r="Q151" s="361"/>
      <c r="R151" s="323"/>
      <c r="S151" s="323"/>
      <c r="T151" s="324"/>
      <c r="U151" s="205"/>
      <c r="V151" s="206" t="str">
        <f t="shared" si="39"/>
        <v/>
      </c>
      <c r="W151" s="207"/>
      <c r="X151" s="374"/>
      <c r="Y151" s="168">
        <f>AD150</f>
        <v>1</v>
      </c>
      <c r="Z151" s="100" t="s">
        <v>20</v>
      </c>
      <c r="AA151" s="100">
        <f>AE150</f>
        <v>3</v>
      </c>
      <c r="AB151" s="169" t="s">
        <v>17</v>
      </c>
      <c r="AC151" s="245"/>
      <c r="AD151" s="176"/>
      <c r="AE151" s="177"/>
      <c r="AF151" s="178"/>
      <c r="AG151" s="179"/>
      <c r="AH151" s="180"/>
      <c r="AI151" s="177"/>
      <c r="AJ151" s="177"/>
      <c r="AK151" s="180"/>
      <c r="AM151" s="421"/>
      <c r="AN151" s="422"/>
      <c r="AO151" s="423"/>
      <c r="AP151" s="497" t="s">
        <v>297</v>
      </c>
      <c r="AQ151" s="495"/>
      <c r="AR151" s="495"/>
      <c r="AS151" s="495"/>
      <c r="AT151" s="495"/>
      <c r="AU151" s="495"/>
      <c r="AV151" s="495" t="s">
        <v>275</v>
      </c>
      <c r="AW151" s="495"/>
      <c r="AX151" s="495"/>
      <c r="AY151" s="495"/>
      <c r="AZ151" s="495"/>
      <c r="BA151" s="496"/>
      <c r="BB151" s="16"/>
      <c r="BC151" s="16"/>
      <c r="BD151" s="16"/>
      <c r="BE151" s="17"/>
      <c r="BF151" s="16"/>
      <c r="BG151" s="16"/>
      <c r="BH151" s="16"/>
      <c r="BI151" s="16"/>
      <c r="BJ151" s="13"/>
      <c r="BK151" s="13"/>
      <c r="BL151" s="13"/>
      <c r="BM151" s="13"/>
      <c r="BN151" s="13"/>
      <c r="BO151" s="13"/>
      <c r="BP151" s="13"/>
      <c r="BQ151" s="13"/>
      <c r="BR151" s="70"/>
      <c r="BS151" s="7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</row>
    <row r="152" spans="1:94" ht="13.05" customHeight="1" x14ac:dyDescent="0.15">
      <c r="C152" s="93" t="s">
        <v>134</v>
      </c>
      <c r="D152" s="89" t="s">
        <v>133</v>
      </c>
      <c r="E152" s="231">
        <f>IF(W140="","",W140)</f>
        <v>6</v>
      </c>
      <c r="F152" s="223" t="str">
        <f t="shared" si="40"/>
        <v>-</v>
      </c>
      <c r="G152" s="232">
        <f>IF(U140="","",U140)</f>
        <v>15</v>
      </c>
      <c r="H152" s="363" t="str">
        <f>IF(X140="","",IF(X140="○","×",IF(X140="×","○")))</f>
        <v>×</v>
      </c>
      <c r="I152" s="233">
        <f>IF(W143="","",W143)</f>
        <v>7</v>
      </c>
      <c r="J152" s="223" t="str">
        <f t="shared" si="41"/>
        <v>-</v>
      </c>
      <c r="K152" s="232">
        <f>IF(U143="","",U143)</f>
        <v>15</v>
      </c>
      <c r="L152" s="355" t="str">
        <f>IF(X143="","",IF(X143="○","×",IF(X143="×","○")))</f>
        <v>×</v>
      </c>
      <c r="M152" s="232">
        <f>IF(W146="","",W146)</f>
        <v>9</v>
      </c>
      <c r="N152" s="223" t="str">
        <f t="shared" si="42"/>
        <v>-</v>
      </c>
      <c r="O152" s="232">
        <f>IF(U146="","",U146)</f>
        <v>15</v>
      </c>
      <c r="P152" s="355" t="str">
        <f>IF(X146="","",IF(X146="○","×",IF(X146="×","○")))</f>
        <v>×</v>
      </c>
      <c r="Q152" s="233">
        <f>IF(W149="","",W149)</f>
        <v>9</v>
      </c>
      <c r="R152" s="223" t="str">
        <f>IF(Q152="","","-")</f>
        <v>-</v>
      </c>
      <c r="S152" s="232">
        <f>IF(U149="","",U149)</f>
        <v>15</v>
      </c>
      <c r="T152" s="355" t="str">
        <f>IF(X149="","",IF(X149="○","×",IF(X149="×","○")))</f>
        <v>×</v>
      </c>
      <c r="U152" s="358"/>
      <c r="V152" s="359"/>
      <c r="W152" s="359"/>
      <c r="X152" s="360"/>
      <c r="Y152" s="436" t="s">
        <v>299</v>
      </c>
      <c r="Z152" s="437"/>
      <c r="AA152" s="437"/>
      <c r="AB152" s="438"/>
      <c r="AC152" s="245"/>
      <c r="AD152" s="161"/>
      <c r="AE152" s="162"/>
      <c r="AF152" s="163"/>
      <c r="AG152" s="164"/>
      <c r="AH152" s="165"/>
      <c r="AI152" s="162"/>
      <c r="AJ152" s="162"/>
      <c r="AK152" s="16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</row>
    <row r="153" spans="1:94" ht="13.05" customHeight="1" x14ac:dyDescent="0.15">
      <c r="C153" s="92" t="s">
        <v>136</v>
      </c>
      <c r="D153" s="86" t="s">
        <v>135</v>
      </c>
      <c r="E153" s="218">
        <f>IF(W141="","",W141)</f>
        <v>4</v>
      </c>
      <c r="F153" s="206" t="str">
        <f t="shared" si="40"/>
        <v>-</v>
      </c>
      <c r="G153" s="219">
        <f>IF(U141="","",U141)</f>
        <v>15</v>
      </c>
      <c r="H153" s="364" t="str">
        <f>IF(J144="","",J144)</f>
        <v/>
      </c>
      <c r="I153" s="230">
        <f>IF(W144="","",W144)</f>
        <v>6</v>
      </c>
      <c r="J153" s="206" t="str">
        <f t="shared" si="41"/>
        <v>-</v>
      </c>
      <c r="K153" s="219">
        <f>IF(U144="","",U144)</f>
        <v>15</v>
      </c>
      <c r="L153" s="356" t="str">
        <f>IF(N150="","",N150)</f>
        <v>-</v>
      </c>
      <c r="M153" s="219">
        <f>IF(W147="","",W147)</f>
        <v>2</v>
      </c>
      <c r="N153" s="206" t="str">
        <f t="shared" si="42"/>
        <v>-</v>
      </c>
      <c r="O153" s="219">
        <f>IF(U147="","",U147)</f>
        <v>15</v>
      </c>
      <c r="P153" s="356" t="str">
        <f>IF(R150="","",R150)</f>
        <v/>
      </c>
      <c r="Q153" s="230">
        <f>IF(W150="","",W150)</f>
        <v>6</v>
      </c>
      <c r="R153" s="206" t="str">
        <f>IF(Q153="","","-")</f>
        <v>-</v>
      </c>
      <c r="S153" s="219">
        <f>IF(U150="","",U150)</f>
        <v>15</v>
      </c>
      <c r="T153" s="356" t="str">
        <f>IF(V150="","",V150)</f>
        <v>-</v>
      </c>
      <c r="U153" s="361"/>
      <c r="V153" s="323"/>
      <c r="W153" s="323"/>
      <c r="X153" s="324"/>
      <c r="Y153" s="400"/>
      <c r="Z153" s="401"/>
      <c r="AA153" s="401"/>
      <c r="AB153" s="402"/>
      <c r="AC153" s="245"/>
      <c r="AD153" s="161">
        <f>COUNTIF(E152:X154,"○")</f>
        <v>0</v>
      </c>
      <c r="AE153" s="162">
        <f>COUNTIF(E152:X154,"×")</f>
        <v>4</v>
      </c>
      <c r="AF153" s="163">
        <f>(IF((E152&gt;G152),1,0))+(IF((E153&gt;G153),1,0))+(IF((E154&gt;G154),1,0))+(IF((I152&gt;K152),1,0))+(IF((I153&gt;K153),1,0))+(IF((I154&gt;K154),1,0))+(IF((M152&gt;O152),1,0))+(IF((M153&gt;O153),1,0))+(IF((M154&gt;O154),1,0))+(IF((Q152&gt;S152),1,0))+(IF((Q153&gt;S153),1,0))+(IF((Q154&gt;S154),1,0))+(IF((U152&gt;W152),1,0))+(IF((U153&gt;W153),1,0))+(IF((U154&gt;W154),1,0))</f>
        <v>0</v>
      </c>
      <c r="AG153" s="164">
        <f>(IF((E152&lt;G152),1,0))+(IF((E153&lt;G153),1,0))+(IF((E154&lt;G154),1,0))+(IF((I152&lt;K152),1,0))+(IF((I153&lt;K153),1,0))+(IF((I154&lt;K154),1,0))+(IF((M152&lt;O152),1,0))+(IF((M153&lt;O153),1,0))+(IF((M154&lt;O154),1,0))+(IF((Q152&lt;S152),1,0))+(IF((Q153&lt;S153),1,0))+(IF((Q154&lt;S154),1,0))+(IF((U152&lt;W152),1,0))+(IF((U153&lt;W153),1,0))+(IF((U154&lt;W154),1,0))</f>
        <v>8</v>
      </c>
      <c r="AH153" s="167">
        <f>AF153-AG153</f>
        <v>-8</v>
      </c>
      <c r="AI153" s="162">
        <f>SUM(E152:E154,I152:I154,M152:M154,Q152:Q154,U152:U154)</f>
        <v>49</v>
      </c>
      <c r="AJ153" s="162">
        <f>SUM(G152:G154,K152:K154,O152:O154,S152:S154,W152:W154)</f>
        <v>120</v>
      </c>
      <c r="AK153" s="165">
        <f>AI153-AJ153</f>
        <v>-71</v>
      </c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</row>
    <row r="154" spans="1:94" ht="13.05" customHeight="1" thickBot="1" x14ac:dyDescent="0.2">
      <c r="C154" s="97"/>
      <c r="D154" s="84"/>
      <c r="E154" s="234" t="str">
        <f>IF(W142="","",W142)</f>
        <v/>
      </c>
      <c r="F154" s="235" t="str">
        <f t="shared" si="40"/>
        <v/>
      </c>
      <c r="G154" s="236" t="str">
        <f>IF(U142="","",U142)</f>
        <v/>
      </c>
      <c r="H154" s="365" t="str">
        <f>IF(J145="","",J145)</f>
        <v/>
      </c>
      <c r="I154" s="237" t="str">
        <f>IF(W145="","",W145)</f>
        <v/>
      </c>
      <c r="J154" s="235" t="str">
        <f t="shared" si="41"/>
        <v/>
      </c>
      <c r="K154" s="236" t="str">
        <f>IF(U145="","",U145)</f>
        <v/>
      </c>
      <c r="L154" s="366" t="str">
        <f>IF(N151="","",N151)</f>
        <v/>
      </c>
      <c r="M154" s="236" t="str">
        <f>IF(W148="","",W148)</f>
        <v/>
      </c>
      <c r="N154" s="235" t="str">
        <f t="shared" si="42"/>
        <v/>
      </c>
      <c r="O154" s="236" t="str">
        <f>IF(U148="","",U148)</f>
        <v/>
      </c>
      <c r="P154" s="366" t="str">
        <f>IF(R151="","",R151)</f>
        <v/>
      </c>
      <c r="Q154" s="237" t="str">
        <f>IF(W151="","",W151)</f>
        <v/>
      </c>
      <c r="R154" s="235" t="str">
        <f>IF(Q154="","","-")</f>
        <v/>
      </c>
      <c r="S154" s="236" t="str">
        <f>IF(U151="","",U151)</f>
        <v/>
      </c>
      <c r="T154" s="366" t="str">
        <f>IF(V151="","",V151)</f>
        <v/>
      </c>
      <c r="U154" s="367"/>
      <c r="V154" s="368"/>
      <c r="W154" s="368"/>
      <c r="X154" s="415"/>
      <c r="Y154" s="185">
        <f>AD153</f>
        <v>0</v>
      </c>
      <c r="Z154" s="186" t="s">
        <v>20</v>
      </c>
      <c r="AA154" s="186">
        <f>AE153</f>
        <v>4</v>
      </c>
      <c r="AB154" s="187" t="s">
        <v>17</v>
      </c>
      <c r="AC154" s="245"/>
      <c r="AD154" s="176"/>
      <c r="AE154" s="177"/>
      <c r="AF154" s="178"/>
      <c r="AG154" s="179"/>
      <c r="AH154" s="180"/>
      <c r="AI154" s="177"/>
      <c r="AJ154" s="177"/>
      <c r="AK154" s="180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6"/>
      <c r="BB154" s="96"/>
      <c r="BC154" s="96"/>
      <c r="BD154" s="96"/>
      <c r="BE154" s="100"/>
      <c r="CP154" s="5"/>
    </row>
    <row r="155" spans="1:94" ht="13.05" customHeight="1" thickBot="1" x14ac:dyDescent="0.25">
      <c r="C155" s="20"/>
      <c r="D155" s="11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6"/>
      <c r="V155" s="96"/>
      <c r="W155" s="96"/>
      <c r="X155" s="96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20"/>
      <c r="AJ155" s="11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6"/>
      <c r="BB155" s="96"/>
      <c r="BC155" s="96"/>
      <c r="BD155" s="96"/>
      <c r="BE155" s="100"/>
      <c r="BF155" s="100"/>
      <c r="BG155" s="100"/>
      <c r="BH155" s="100"/>
      <c r="BI155" s="100"/>
      <c r="BJ155" s="100"/>
      <c r="BK155" s="100"/>
      <c r="BL155" s="100"/>
      <c r="BM155" s="100"/>
      <c r="BN155" s="100"/>
      <c r="BO155" s="100"/>
      <c r="BP155" s="100"/>
      <c r="BQ155" s="100"/>
      <c r="BR155" s="100"/>
      <c r="BS155" s="100"/>
      <c r="BT155" s="100"/>
      <c r="BU155" s="100"/>
      <c r="BV155" s="100"/>
      <c r="BW155" s="100"/>
      <c r="BX155" s="100"/>
      <c r="BY155" s="100"/>
      <c r="BZ155" s="100"/>
      <c r="CA155" s="100"/>
      <c r="CB155" s="100"/>
      <c r="CC155" s="100"/>
      <c r="CD155" s="100"/>
    </row>
    <row r="156" spans="1:94" ht="13.05" customHeight="1" x14ac:dyDescent="0.2">
      <c r="A156" s="66"/>
      <c r="B156" s="66"/>
      <c r="C156" s="115"/>
      <c r="D156" s="116"/>
      <c r="E156" s="270"/>
      <c r="F156" s="270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1"/>
      <c r="V156" s="271"/>
      <c r="W156" s="271"/>
      <c r="X156" s="271"/>
      <c r="Y156" s="272"/>
      <c r="Z156" s="272"/>
      <c r="AA156" s="272"/>
      <c r="AB156" s="272"/>
      <c r="AC156" s="272"/>
      <c r="AD156" s="272"/>
      <c r="AE156" s="272"/>
      <c r="AF156" s="272"/>
      <c r="AG156" s="272"/>
      <c r="AH156" s="272"/>
      <c r="AI156" s="116"/>
      <c r="AJ156" s="270"/>
      <c r="AK156" s="270"/>
      <c r="AL156" s="270"/>
      <c r="AM156" s="270"/>
      <c r="AN156" s="270"/>
      <c r="AO156" s="270"/>
      <c r="AP156" s="270"/>
      <c r="AQ156" s="270"/>
      <c r="AR156" s="270"/>
      <c r="AS156" s="270"/>
      <c r="AT156" s="270"/>
      <c r="AU156" s="270"/>
      <c r="AV156" s="270"/>
      <c r="AW156" s="270"/>
      <c r="AX156" s="270"/>
      <c r="AY156" s="270"/>
      <c r="AZ156" s="271"/>
      <c r="BA156" s="271"/>
      <c r="BB156" s="271"/>
      <c r="BC156" s="271"/>
      <c r="BD156" s="272"/>
      <c r="BE156" s="272"/>
      <c r="BF156" s="272"/>
      <c r="BG156" s="272"/>
      <c r="BH156" s="272"/>
      <c r="BI156" s="272"/>
      <c r="BJ156" s="272"/>
      <c r="BK156" s="272"/>
      <c r="BL156" s="272"/>
      <c r="BM156" s="272"/>
      <c r="BN156" s="272"/>
      <c r="BO156" s="272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272"/>
      <c r="CC156" s="272"/>
      <c r="CD156" s="66"/>
      <c r="CE156" s="66"/>
    </row>
    <row r="157" spans="1:94" ht="13.05" customHeight="1" x14ac:dyDescent="0.2">
      <c r="B157" s="8"/>
      <c r="C157" s="341" t="s">
        <v>239</v>
      </c>
      <c r="D157" s="341"/>
      <c r="E157" s="341"/>
      <c r="F157" s="341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3"/>
      <c r="R157" s="33"/>
      <c r="S157" s="33"/>
      <c r="T157" s="33"/>
      <c r="U157" s="19"/>
      <c r="V157" s="19"/>
      <c r="W157" s="19"/>
      <c r="X157" s="1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11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19"/>
      <c r="BA157" s="19"/>
      <c r="BB157" s="19"/>
      <c r="BC157" s="1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</row>
    <row r="158" spans="1:94" ht="13.05" customHeight="1" x14ac:dyDescent="0.2">
      <c r="B158" s="8"/>
      <c r="C158" s="341"/>
      <c r="D158" s="341"/>
      <c r="E158" s="341"/>
      <c r="F158" s="341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2" t="s">
        <v>216</v>
      </c>
      <c r="R158" s="342"/>
      <c r="S158" s="342"/>
      <c r="T158" s="342"/>
      <c r="U158" s="342"/>
      <c r="V158" s="342"/>
      <c r="W158" s="342"/>
      <c r="X158" s="342"/>
      <c r="Y158" s="342"/>
      <c r="Z158" s="342"/>
      <c r="AA158" s="34"/>
      <c r="AB158" s="34"/>
      <c r="AC158" s="34"/>
      <c r="AD158" s="34"/>
      <c r="AE158" s="34"/>
      <c r="AF158" s="34"/>
      <c r="AG158" s="34"/>
      <c r="AH158" s="34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</row>
    <row r="159" spans="1:94" ht="13.05" customHeight="1" x14ac:dyDescent="0.2">
      <c r="B159" s="8"/>
      <c r="C159" s="341"/>
      <c r="D159" s="341"/>
      <c r="E159" s="341"/>
      <c r="F159" s="341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2"/>
      <c r="R159" s="342"/>
      <c r="S159" s="342"/>
      <c r="T159" s="342"/>
      <c r="U159" s="342"/>
      <c r="V159" s="342"/>
      <c r="W159" s="342"/>
      <c r="X159" s="342"/>
      <c r="Y159" s="342"/>
      <c r="Z159" s="342"/>
      <c r="AA159" s="34"/>
      <c r="AB159" s="34"/>
      <c r="AC159" s="34"/>
      <c r="AD159" s="34"/>
      <c r="AE159" s="34"/>
      <c r="AF159" s="34"/>
      <c r="AG159" s="34"/>
      <c r="AH159" s="34"/>
      <c r="AI159" s="47"/>
      <c r="AJ159" s="47"/>
      <c r="AK159" s="47"/>
      <c r="AL159" s="47"/>
      <c r="AM159" s="47"/>
      <c r="AN159" s="18" t="s">
        <v>243</v>
      </c>
      <c r="AP159" s="8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</row>
    <row r="160" spans="1:94" ht="13.05" customHeight="1" thickBot="1" x14ac:dyDescent="0.25">
      <c r="B160" s="8"/>
      <c r="C160" s="341"/>
      <c r="D160" s="341"/>
      <c r="E160" s="341"/>
      <c r="F160" s="341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82"/>
      <c r="R160" s="82"/>
      <c r="S160" s="82"/>
      <c r="T160" s="82"/>
      <c r="U160" s="82"/>
      <c r="V160" s="82"/>
      <c r="W160" s="82"/>
      <c r="X160" s="82"/>
      <c r="Y160" s="82"/>
      <c r="Z160" s="34"/>
      <c r="AA160" s="34"/>
      <c r="AB160" s="34"/>
      <c r="AC160" s="34"/>
      <c r="AD160" s="34"/>
      <c r="AE160" s="34"/>
      <c r="AF160" s="34"/>
      <c r="AG160" s="34"/>
      <c r="AH160" s="34"/>
      <c r="AI160" s="47"/>
      <c r="AJ160" s="47"/>
      <c r="AK160" s="47"/>
      <c r="AL160" s="47"/>
      <c r="AM160" s="47"/>
      <c r="AN160" s="18" t="s">
        <v>174</v>
      </c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</row>
    <row r="161" spans="1:94" ht="12" customHeight="1" x14ac:dyDescent="0.2">
      <c r="C161" s="313" t="s">
        <v>159</v>
      </c>
      <c r="D161" s="315"/>
      <c r="E161" s="347" t="str">
        <f>C163</f>
        <v>高橋善子</v>
      </c>
      <c r="F161" s="348"/>
      <c r="G161" s="348"/>
      <c r="H161" s="349"/>
      <c r="I161" s="350" t="str">
        <f>C166</f>
        <v>長原芽美</v>
      </c>
      <c r="J161" s="348"/>
      <c r="K161" s="348"/>
      <c r="L161" s="349"/>
      <c r="M161" s="350" t="str">
        <f>C169</f>
        <v>松本沙織</v>
      </c>
      <c r="N161" s="348"/>
      <c r="O161" s="348"/>
      <c r="P161" s="349"/>
      <c r="Q161" s="350" t="str">
        <f>C172</f>
        <v>今村百花</v>
      </c>
      <c r="R161" s="348"/>
      <c r="S161" s="348"/>
      <c r="T161" s="351"/>
      <c r="U161" s="448" t="s">
        <v>11</v>
      </c>
      <c r="V161" s="449"/>
      <c r="W161" s="449"/>
      <c r="X161" s="450"/>
      <c r="Y161" s="152"/>
      <c r="Z161" s="441" t="s">
        <v>13</v>
      </c>
      <c r="AA161" s="443"/>
      <c r="AB161" s="441" t="s">
        <v>14</v>
      </c>
      <c r="AC161" s="442"/>
      <c r="AD161" s="443"/>
      <c r="AE161" s="444" t="s">
        <v>15</v>
      </c>
      <c r="AF161" s="445"/>
      <c r="AG161" s="446"/>
      <c r="AH161" s="100"/>
      <c r="AZ161" s="8"/>
      <c r="BA161" s="8"/>
      <c r="BB161" s="8"/>
      <c r="BC161" s="8"/>
      <c r="BD161" s="8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</row>
    <row r="162" spans="1:94" ht="12" customHeight="1" thickBot="1" x14ac:dyDescent="0.25">
      <c r="C162" s="316"/>
      <c r="D162" s="318"/>
      <c r="E162" s="352" t="str">
        <f>C164</f>
        <v>森　里恵</v>
      </c>
      <c r="F162" s="353"/>
      <c r="G162" s="353"/>
      <c r="H162" s="354"/>
      <c r="I162" s="378" t="str">
        <f>C167</f>
        <v>田中なな</v>
      </c>
      <c r="J162" s="353"/>
      <c r="K162" s="353"/>
      <c r="L162" s="354"/>
      <c r="M162" s="378" t="str">
        <f>C170</f>
        <v>鴻上涼子</v>
      </c>
      <c r="N162" s="353"/>
      <c r="O162" s="353"/>
      <c r="P162" s="354"/>
      <c r="Q162" s="378" t="str">
        <f>C173</f>
        <v>芳地沙織</v>
      </c>
      <c r="R162" s="353"/>
      <c r="S162" s="353"/>
      <c r="T162" s="379"/>
      <c r="U162" s="390" t="s">
        <v>12</v>
      </c>
      <c r="V162" s="391"/>
      <c r="W162" s="391"/>
      <c r="X162" s="392"/>
      <c r="Y162" s="152"/>
      <c r="Z162" s="153" t="s">
        <v>16</v>
      </c>
      <c r="AA162" s="155" t="s">
        <v>17</v>
      </c>
      <c r="AB162" s="153" t="s">
        <v>9</v>
      </c>
      <c r="AC162" s="155" t="s">
        <v>18</v>
      </c>
      <c r="AD162" s="154" t="s">
        <v>19</v>
      </c>
      <c r="AE162" s="155" t="s">
        <v>9</v>
      </c>
      <c r="AF162" s="155" t="s">
        <v>18</v>
      </c>
      <c r="AG162" s="154" t="s">
        <v>19</v>
      </c>
      <c r="AH162" s="100"/>
      <c r="AN162" s="280" t="s">
        <v>175</v>
      </c>
      <c r="AO162" s="18"/>
      <c r="AP162" s="27"/>
      <c r="AQ162" s="18"/>
      <c r="AR162" s="18"/>
      <c r="AS162" s="18"/>
      <c r="AT162" s="18"/>
      <c r="AU162" s="18"/>
      <c r="AV162" s="18"/>
      <c r="AW162" s="18"/>
      <c r="AX162" s="18"/>
      <c r="AY162" s="18"/>
      <c r="AZ162" s="27"/>
      <c r="BA162" s="27"/>
      <c r="BB162" s="27"/>
      <c r="BC162" s="27"/>
      <c r="BD162" s="8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</row>
    <row r="163" spans="1:94" ht="13.05" customHeight="1" x14ac:dyDescent="0.15">
      <c r="C163" s="35" t="s">
        <v>171</v>
      </c>
      <c r="D163" s="44" t="s">
        <v>73</v>
      </c>
      <c r="E163" s="319"/>
      <c r="F163" s="320"/>
      <c r="G163" s="320"/>
      <c r="H163" s="321"/>
      <c r="I163" s="205">
        <v>21</v>
      </c>
      <c r="J163" s="206" t="str">
        <f>IF(I163="","","-")</f>
        <v>-</v>
      </c>
      <c r="K163" s="207">
        <v>11</v>
      </c>
      <c r="L163" s="383" t="str">
        <f>IF(I163&lt;&gt;"",IF(I163&gt;K163,IF(I164&gt;K164,"○",IF(I165&gt;K165,"○","×")),IF(I164&gt;K164,IF(I165&gt;K165,"○","×"),"×")),"")</f>
        <v>○</v>
      </c>
      <c r="M163" s="205">
        <v>21</v>
      </c>
      <c r="N163" s="208" t="str">
        <f t="shared" ref="N163:N168" si="43">IF(M163="","","-")</f>
        <v>-</v>
      </c>
      <c r="O163" s="209">
        <v>11</v>
      </c>
      <c r="P163" s="383" t="str">
        <f>IF(M163&lt;&gt;"",IF(M163&gt;O163,IF(M164&gt;O164,"○",IF(M165&gt;O165,"○","×")),IF(M164&gt;O164,IF(M165&gt;O165,"○","×"),"×")),"")</f>
        <v>○</v>
      </c>
      <c r="Q163" s="244">
        <v>20</v>
      </c>
      <c r="R163" s="208" t="str">
        <f t="shared" ref="R163:R171" si="44">IF(Q163="","","-")</f>
        <v>-</v>
      </c>
      <c r="S163" s="207">
        <v>22</v>
      </c>
      <c r="T163" s="396" t="str">
        <f>IF(Q163&lt;&gt;"",IF(Q163&gt;S163,IF(Q164&gt;S164,"○",IF(Q165&gt;S165,"○","×")),IF(Q164&gt;S164,IF(Q165&gt;S165,"○","×"),"×")),"")</f>
        <v>×</v>
      </c>
      <c r="U163" s="490" t="s">
        <v>284</v>
      </c>
      <c r="V163" s="491"/>
      <c r="W163" s="491"/>
      <c r="X163" s="492"/>
      <c r="Y163" s="152"/>
      <c r="Z163" s="190"/>
      <c r="AA163" s="191"/>
      <c r="AB163" s="192"/>
      <c r="AC163" s="193"/>
      <c r="AD163" s="194"/>
      <c r="AE163" s="191"/>
      <c r="AF163" s="191"/>
      <c r="AG163" s="195"/>
      <c r="AH163" s="100"/>
      <c r="AI163" s="73"/>
      <c r="AN163" s="524" t="str">
        <f>C163</f>
        <v>高橋善子</v>
      </c>
      <c r="AO163" s="513"/>
      <c r="AP163" s="513"/>
      <c r="AQ163" s="513"/>
      <c r="AR163" s="513"/>
      <c r="AS163" s="513"/>
      <c r="AT163" s="513"/>
      <c r="AU163" s="513"/>
      <c r="AV163" s="512" t="str">
        <f>D163</f>
        <v>Southclub</v>
      </c>
      <c r="AW163" s="513"/>
      <c r="AX163" s="513"/>
      <c r="AY163" s="513"/>
      <c r="AZ163" s="513"/>
      <c r="BA163" s="513"/>
      <c r="BB163" s="513"/>
      <c r="BC163" s="514"/>
      <c r="BE163" s="5"/>
      <c r="BF163" s="5"/>
      <c r="BG163" s="5"/>
      <c r="BH163" s="5"/>
      <c r="BI163" s="5"/>
      <c r="BJ163" s="5"/>
      <c r="BK163" s="95"/>
      <c r="BL163" s="95"/>
      <c r="BM163" s="5"/>
    </row>
    <row r="164" spans="1:94" ht="13.05" customHeight="1" x14ac:dyDescent="0.15">
      <c r="C164" s="36" t="s">
        <v>172</v>
      </c>
      <c r="D164" s="45" t="s">
        <v>73</v>
      </c>
      <c r="E164" s="322"/>
      <c r="F164" s="323"/>
      <c r="G164" s="323"/>
      <c r="H164" s="324"/>
      <c r="I164" s="205">
        <v>24</v>
      </c>
      <c r="J164" s="206" t="str">
        <f>IF(I164="","","-")</f>
        <v>-</v>
      </c>
      <c r="K164" s="212">
        <v>22</v>
      </c>
      <c r="L164" s="370"/>
      <c r="M164" s="205">
        <v>21</v>
      </c>
      <c r="N164" s="206" t="str">
        <f t="shared" si="43"/>
        <v>-</v>
      </c>
      <c r="O164" s="207">
        <v>16</v>
      </c>
      <c r="P164" s="370"/>
      <c r="Q164" s="205">
        <v>20</v>
      </c>
      <c r="R164" s="206" t="str">
        <f t="shared" si="44"/>
        <v>-</v>
      </c>
      <c r="S164" s="207">
        <v>22</v>
      </c>
      <c r="T164" s="373"/>
      <c r="U164" s="433"/>
      <c r="V164" s="434"/>
      <c r="W164" s="434"/>
      <c r="X164" s="435"/>
      <c r="Y164" s="152"/>
      <c r="Z164" s="190">
        <f>COUNTIF(E163:T165,"○")</f>
        <v>2</v>
      </c>
      <c r="AA164" s="191">
        <f>COUNTIF(E163:T165,"×")</f>
        <v>1</v>
      </c>
      <c r="AB164" s="196">
        <f>(IF((E163&gt;G163),1,0))+(IF((E164&gt;G164),1,0))+(IF((E165&gt;G165),1,0))+(IF((I163&gt;K163),1,0))+(IF((I164&gt;K164),1,0))+(IF((I165&gt;K165),1,0))+(IF((M163&gt;O163),1,0))+(IF((M164&gt;O164),1,0))+(IF((M165&gt;O165),1,0))+(IF((Q163&gt;S163),1,0))+(IF((Q164&gt;S164),1,0))+(IF((Q165&gt;S165),1,0))</f>
        <v>4</v>
      </c>
      <c r="AC164" s="197">
        <f>(IF((E163&lt;G163),1,0))+(IF((E164&lt;G164),1,0))+(IF((E165&lt;G165),1,0))+(IF((I163&lt;K163),1,0))+(IF((I164&lt;K164),1,0))+(IF((I165&lt;K165),1,0))+(IF((M163&lt;O163),1,0))+(IF((M164&lt;O164),1,0))+(IF((M165&lt;O165),1,0))+(IF((Q163&lt;S163),1,0))+(IF((Q164&lt;S164),1,0))+(IF((Q165&lt;S165),1,0))</f>
        <v>2</v>
      </c>
      <c r="AD164" s="198">
        <f>AB164-AC164</f>
        <v>2</v>
      </c>
      <c r="AE164" s="191">
        <f>SUM(E163:E165,I163:I165,M163:M165,Q163:Q165)</f>
        <v>127</v>
      </c>
      <c r="AF164" s="191">
        <f>SUM(G163:G165,K163:K165,O163:O165,S163:S165)</f>
        <v>104</v>
      </c>
      <c r="AG164" s="195">
        <f>AE164-AF164</f>
        <v>23</v>
      </c>
      <c r="AH164" s="73" t="s">
        <v>160</v>
      </c>
      <c r="AI164" s="95"/>
      <c r="AN164" s="523" t="str">
        <f>C164</f>
        <v>森　里恵</v>
      </c>
      <c r="AO164" s="516"/>
      <c r="AP164" s="516"/>
      <c r="AQ164" s="516"/>
      <c r="AR164" s="516"/>
      <c r="AS164" s="516"/>
      <c r="AT164" s="516"/>
      <c r="AU164" s="516"/>
      <c r="AV164" s="515" t="str">
        <f>D164</f>
        <v>Southclub</v>
      </c>
      <c r="AW164" s="516"/>
      <c r="AX164" s="516"/>
      <c r="AY164" s="516"/>
      <c r="AZ164" s="516"/>
      <c r="BA164" s="516"/>
      <c r="BB164" s="516"/>
      <c r="BC164" s="517"/>
      <c r="BE164" s="5"/>
      <c r="BF164" s="5"/>
      <c r="BG164" s="5"/>
      <c r="BH164" s="5"/>
      <c r="BI164" s="5"/>
      <c r="BJ164" s="5"/>
      <c r="BK164" s="95"/>
      <c r="BL164" s="95"/>
      <c r="BM164" s="5"/>
    </row>
    <row r="165" spans="1:94" ht="13.05" customHeight="1" x14ac:dyDescent="0.2">
      <c r="C165" s="36"/>
      <c r="D165" s="46"/>
      <c r="E165" s="325"/>
      <c r="F165" s="326"/>
      <c r="G165" s="326"/>
      <c r="H165" s="327"/>
      <c r="I165" s="215"/>
      <c r="J165" s="206" t="str">
        <f>IF(I165="","","-")</f>
        <v/>
      </c>
      <c r="K165" s="216"/>
      <c r="L165" s="371"/>
      <c r="M165" s="215"/>
      <c r="N165" s="217" t="str">
        <f t="shared" si="43"/>
        <v/>
      </c>
      <c r="O165" s="216"/>
      <c r="P165" s="370"/>
      <c r="Q165" s="215"/>
      <c r="R165" s="217" t="str">
        <f t="shared" si="44"/>
        <v/>
      </c>
      <c r="S165" s="216"/>
      <c r="T165" s="373"/>
      <c r="U165" s="273">
        <f>Z164</f>
        <v>2</v>
      </c>
      <c r="V165" s="274" t="s">
        <v>20</v>
      </c>
      <c r="W165" s="274">
        <f>AA164</f>
        <v>1</v>
      </c>
      <c r="X165" s="275" t="s">
        <v>17</v>
      </c>
      <c r="Y165" s="152"/>
      <c r="Z165" s="190"/>
      <c r="AA165" s="191"/>
      <c r="AB165" s="190"/>
      <c r="AC165" s="191"/>
      <c r="AD165" s="195"/>
      <c r="AE165" s="191"/>
      <c r="AF165" s="191"/>
      <c r="AG165" s="195"/>
      <c r="AH165" s="95"/>
      <c r="AI165" s="95"/>
      <c r="AN165" s="28" t="s">
        <v>161</v>
      </c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7"/>
      <c r="BE165" s="5"/>
      <c r="BF165" s="5"/>
      <c r="BG165" s="5"/>
      <c r="BH165" s="5"/>
      <c r="BI165" s="5"/>
      <c r="BJ165" s="5"/>
      <c r="BK165" s="95"/>
      <c r="BL165" s="95"/>
      <c r="BM165" s="5"/>
    </row>
    <row r="166" spans="1:94" ht="13.05" customHeight="1" x14ac:dyDescent="0.15">
      <c r="C166" s="39" t="s">
        <v>166</v>
      </c>
      <c r="D166" s="40" t="s">
        <v>10</v>
      </c>
      <c r="E166" s="218">
        <f>IF(K163="","",K163)</f>
        <v>11</v>
      </c>
      <c r="F166" s="206" t="str">
        <f t="shared" ref="F166:F174" si="45">IF(E166="","","-")</f>
        <v>-</v>
      </c>
      <c r="G166" s="219">
        <f>IF(I163="","",I163)</f>
        <v>21</v>
      </c>
      <c r="H166" s="355" t="str">
        <f>IF(L163="","",IF(L163="○","×",IF(L163="×","○")))</f>
        <v>×</v>
      </c>
      <c r="I166" s="358"/>
      <c r="J166" s="359"/>
      <c r="K166" s="359"/>
      <c r="L166" s="360"/>
      <c r="M166" s="205">
        <v>21</v>
      </c>
      <c r="N166" s="206" t="str">
        <f t="shared" si="43"/>
        <v>-</v>
      </c>
      <c r="O166" s="207">
        <v>13</v>
      </c>
      <c r="P166" s="369" t="str">
        <f>IF(M166&lt;&gt;"",IF(M166&gt;O166,IF(M167&gt;O167,"○",IF(M168&gt;O168,"○","×")),IF(M167&gt;O167,IF(M168&gt;O168,"○","×"),"×")),"")</f>
        <v>○</v>
      </c>
      <c r="Q166" s="205">
        <v>16</v>
      </c>
      <c r="R166" s="206" t="str">
        <f t="shared" si="44"/>
        <v>-</v>
      </c>
      <c r="S166" s="207">
        <v>21</v>
      </c>
      <c r="T166" s="372" t="str">
        <f>IF(Q166&lt;&gt;"",IF(Q166&gt;S166,IF(Q167&gt;S167,"○",IF(Q168&gt;S168,"○","×")),IF(Q167&gt;S167,IF(Q168&gt;S168,"○","×"),"×")),"")</f>
        <v>×</v>
      </c>
      <c r="U166" s="430" t="s">
        <v>300</v>
      </c>
      <c r="V166" s="431"/>
      <c r="W166" s="431"/>
      <c r="X166" s="432"/>
      <c r="Y166" s="152"/>
      <c r="Z166" s="192"/>
      <c r="AA166" s="193"/>
      <c r="AB166" s="192"/>
      <c r="AC166" s="193"/>
      <c r="AD166" s="194"/>
      <c r="AE166" s="193"/>
      <c r="AF166" s="193"/>
      <c r="AG166" s="194"/>
      <c r="AH166" s="95"/>
      <c r="AI166" s="73"/>
      <c r="AN166" s="524" t="str">
        <f>C166</f>
        <v>長原芽美</v>
      </c>
      <c r="AO166" s="513"/>
      <c r="AP166" s="513"/>
      <c r="AQ166" s="513"/>
      <c r="AR166" s="513"/>
      <c r="AS166" s="513"/>
      <c r="AT166" s="513"/>
      <c r="AU166" s="513"/>
      <c r="AV166" s="512" t="str">
        <f>D166</f>
        <v>TEAMBLOWIN</v>
      </c>
      <c r="AW166" s="513"/>
      <c r="AX166" s="513"/>
      <c r="AY166" s="513"/>
      <c r="AZ166" s="513"/>
      <c r="BA166" s="513"/>
      <c r="BB166" s="513"/>
      <c r="BC166" s="514"/>
      <c r="BE166" s="5"/>
      <c r="BF166" s="5"/>
      <c r="BG166" s="5"/>
      <c r="BH166" s="5"/>
      <c r="BI166" s="5"/>
      <c r="BJ166" s="5"/>
      <c r="BK166" s="95"/>
      <c r="BL166" s="95"/>
      <c r="BM166" s="5"/>
    </row>
    <row r="167" spans="1:94" ht="13.05" customHeight="1" x14ac:dyDescent="0.15">
      <c r="C167" s="36" t="s">
        <v>167</v>
      </c>
      <c r="D167" s="37" t="s">
        <v>10</v>
      </c>
      <c r="E167" s="218">
        <f>IF(K164="","",K164)</f>
        <v>22</v>
      </c>
      <c r="F167" s="206" t="str">
        <f t="shared" si="45"/>
        <v>-</v>
      </c>
      <c r="G167" s="219">
        <f>IF(I164="","",I164)</f>
        <v>24</v>
      </c>
      <c r="H167" s="356" t="str">
        <f>IF(J164="","",J164)</f>
        <v>-</v>
      </c>
      <c r="I167" s="361"/>
      <c r="J167" s="323"/>
      <c r="K167" s="323"/>
      <c r="L167" s="324"/>
      <c r="M167" s="205">
        <v>21</v>
      </c>
      <c r="N167" s="206" t="str">
        <f t="shared" si="43"/>
        <v>-</v>
      </c>
      <c r="O167" s="207">
        <v>11</v>
      </c>
      <c r="P167" s="370"/>
      <c r="Q167" s="205">
        <v>21</v>
      </c>
      <c r="R167" s="206" t="str">
        <f t="shared" si="44"/>
        <v>-</v>
      </c>
      <c r="S167" s="207">
        <v>17</v>
      </c>
      <c r="T167" s="373"/>
      <c r="U167" s="433"/>
      <c r="V167" s="434"/>
      <c r="W167" s="434"/>
      <c r="X167" s="435"/>
      <c r="Y167" s="152"/>
      <c r="Z167" s="190">
        <f>COUNTIF(E166:T168,"○")</f>
        <v>1</v>
      </c>
      <c r="AA167" s="191">
        <f>COUNTIF(E166:T168,"×")</f>
        <v>2</v>
      </c>
      <c r="AB167" s="196">
        <f>(IF((E166&gt;G166),1,0))+(IF((E167&gt;G167),1,0))+(IF((E168&gt;G168),1,0))+(IF((I166&gt;K166),1,0))+(IF((I167&gt;K167),1,0))+(IF((I168&gt;K168),1,0))+(IF((M166&gt;O166),1,0))+(IF((M167&gt;O167),1,0))+(IF((M168&gt;O168),1,0))+(IF((Q166&gt;S166),1,0))+(IF((Q167&gt;S167),1,0))+(IF((Q168&gt;S168),1,0))</f>
        <v>3</v>
      </c>
      <c r="AC167" s="197">
        <f>(IF((E166&lt;G166),1,0))+(IF((E167&lt;G167),1,0))+(IF((E168&lt;G168),1,0))+(IF((I166&lt;K166),1,0))+(IF((I167&lt;K167),1,0))+(IF((I168&lt;K168),1,0))+(IF((M166&lt;O166),1,0))+(IF((M167&lt;O167),1,0))+(IF((M168&lt;O168),1,0))+(IF((Q166&lt;S166),1,0))+(IF((Q167&lt;S167),1,0))+(IF((Q168&lt;S168),1,0))</f>
        <v>4</v>
      </c>
      <c r="AD167" s="198">
        <f>AB167-AC167</f>
        <v>-1</v>
      </c>
      <c r="AE167" s="191">
        <f>SUM(E166:E168,I166:I168,M166:M168,Q166:Q168)</f>
        <v>127</v>
      </c>
      <c r="AF167" s="191">
        <f>SUM(G166:G168,K166:K168,O166:O168,S166:S168)</f>
        <v>128</v>
      </c>
      <c r="AG167" s="195">
        <f>AE167-AF167</f>
        <v>-1</v>
      </c>
      <c r="AH167" s="73" t="s">
        <v>160</v>
      </c>
      <c r="AI167" s="95"/>
      <c r="AN167" s="523" t="str">
        <f>C167</f>
        <v>田中なな</v>
      </c>
      <c r="AO167" s="516"/>
      <c r="AP167" s="516"/>
      <c r="AQ167" s="516"/>
      <c r="AR167" s="516"/>
      <c r="AS167" s="516"/>
      <c r="AT167" s="516"/>
      <c r="AU167" s="516"/>
      <c r="AV167" s="515" t="str">
        <f>D167</f>
        <v>TEAMBLOWIN</v>
      </c>
      <c r="AW167" s="516"/>
      <c r="AX167" s="516"/>
      <c r="AY167" s="516"/>
      <c r="AZ167" s="516"/>
      <c r="BA167" s="516"/>
      <c r="BB167" s="516"/>
      <c r="BC167" s="517"/>
      <c r="BE167" s="5"/>
      <c r="BF167" s="5"/>
      <c r="BG167" s="5"/>
      <c r="BH167" s="5"/>
      <c r="BI167" s="5"/>
      <c r="BJ167" s="5"/>
      <c r="BK167" s="95"/>
      <c r="BL167" s="9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</row>
    <row r="168" spans="1:94" ht="13.05" customHeight="1" x14ac:dyDescent="0.15">
      <c r="C168" s="41"/>
      <c r="D168" s="38"/>
      <c r="E168" s="227" t="str">
        <f>IF(K165="","",K165)</f>
        <v/>
      </c>
      <c r="F168" s="206" t="str">
        <f t="shared" si="45"/>
        <v/>
      </c>
      <c r="G168" s="228" t="str">
        <f>IF(I165="","",I165)</f>
        <v/>
      </c>
      <c r="H168" s="357" t="str">
        <f>IF(J165="","",J165)</f>
        <v/>
      </c>
      <c r="I168" s="362"/>
      <c r="J168" s="326"/>
      <c r="K168" s="326"/>
      <c r="L168" s="327"/>
      <c r="M168" s="215"/>
      <c r="N168" s="206" t="str">
        <f t="shared" si="43"/>
        <v/>
      </c>
      <c r="O168" s="216"/>
      <c r="P168" s="371"/>
      <c r="Q168" s="215">
        <v>15</v>
      </c>
      <c r="R168" s="217" t="str">
        <f t="shared" si="44"/>
        <v>-</v>
      </c>
      <c r="S168" s="216">
        <v>21</v>
      </c>
      <c r="T168" s="374"/>
      <c r="U168" s="273">
        <f>Z167</f>
        <v>1</v>
      </c>
      <c r="V168" s="274" t="s">
        <v>20</v>
      </c>
      <c r="W168" s="274">
        <f>AA167</f>
        <v>2</v>
      </c>
      <c r="X168" s="275" t="s">
        <v>17</v>
      </c>
      <c r="Y168" s="152"/>
      <c r="Z168" s="199"/>
      <c r="AA168" s="200"/>
      <c r="AB168" s="199"/>
      <c r="AC168" s="200"/>
      <c r="AD168" s="201"/>
      <c r="AE168" s="200"/>
      <c r="AF168" s="200"/>
      <c r="AG168" s="201"/>
      <c r="AH168" s="95"/>
      <c r="AI168" s="95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E168" s="5"/>
      <c r="BF168" s="5"/>
      <c r="BG168" s="5"/>
      <c r="BH168" s="5"/>
      <c r="BI168" s="5"/>
      <c r="BJ168" s="5"/>
      <c r="BK168" s="95"/>
      <c r="BL168" s="9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</row>
    <row r="169" spans="1:94" ht="13.05" customHeight="1" x14ac:dyDescent="0.2">
      <c r="C169" s="39" t="s">
        <v>169</v>
      </c>
      <c r="D169" s="40" t="s">
        <v>168</v>
      </c>
      <c r="E169" s="218">
        <f>IF(O163="","",O163)</f>
        <v>11</v>
      </c>
      <c r="F169" s="223" t="str">
        <f t="shared" si="45"/>
        <v>-</v>
      </c>
      <c r="G169" s="219">
        <f>IF(M163="","",M163)</f>
        <v>21</v>
      </c>
      <c r="H169" s="355" t="str">
        <f>IF(P163="","",IF(P163="○","×",IF(P163="×","○")))</f>
        <v>×</v>
      </c>
      <c r="I169" s="230">
        <f>IF(O166="","",O166)</f>
        <v>13</v>
      </c>
      <c r="J169" s="206" t="str">
        <f t="shared" ref="J169:J170" si="46">IF(I169="","","-")</f>
        <v>-</v>
      </c>
      <c r="K169" s="219">
        <f>IF(M166="","",M166)</f>
        <v>21</v>
      </c>
      <c r="L169" s="355" t="str">
        <f>IF(P166="","",IF(P166="○","×",IF(P166="×","○")))</f>
        <v>×</v>
      </c>
      <c r="M169" s="358"/>
      <c r="N169" s="359"/>
      <c r="O169" s="359"/>
      <c r="P169" s="360"/>
      <c r="Q169" s="205">
        <v>22</v>
      </c>
      <c r="R169" s="206" t="str">
        <f t="shared" si="44"/>
        <v>-</v>
      </c>
      <c r="S169" s="207">
        <v>24</v>
      </c>
      <c r="T169" s="373" t="str">
        <f>IF(Q169&lt;&gt;"",IF(Q169&gt;S169,IF(Q170&gt;S170,"○",IF(Q171&gt;S171,"○","×")),IF(Q170&gt;S170,IF(Q171&gt;S171,"○","×"),"×")),"")</f>
        <v>×</v>
      </c>
      <c r="U169" s="430" t="s">
        <v>301</v>
      </c>
      <c r="V169" s="431"/>
      <c r="W169" s="431"/>
      <c r="X169" s="432"/>
      <c r="Y169" s="152"/>
      <c r="Z169" s="190"/>
      <c r="AA169" s="191"/>
      <c r="AB169" s="190"/>
      <c r="AC169" s="191"/>
      <c r="AD169" s="195"/>
      <c r="AE169" s="191"/>
      <c r="AF169" s="191"/>
      <c r="AG169" s="195"/>
      <c r="AH169" s="95"/>
      <c r="AI169" s="73"/>
      <c r="AN169" s="280" t="s">
        <v>176</v>
      </c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27"/>
      <c r="BE169" s="5"/>
      <c r="BF169" s="5"/>
      <c r="BG169" s="5"/>
      <c r="BH169" s="5"/>
      <c r="BI169" s="5"/>
      <c r="BJ169" s="5"/>
      <c r="BK169" s="95"/>
      <c r="BL169" s="95"/>
      <c r="BM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</row>
    <row r="170" spans="1:94" ht="13.05" customHeight="1" x14ac:dyDescent="0.15">
      <c r="C170" s="36" t="s">
        <v>170</v>
      </c>
      <c r="D170" s="37" t="s">
        <v>49</v>
      </c>
      <c r="E170" s="218">
        <f>IF(O164="","",O164)</f>
        <v>16</v>
      </c>
      <c r="F170" s="206" t="str">
        <f t="shared" si="45"/>
        <v>-</v>
      </c>
      <c r="G170" s="219">
        <f>IF(M164="","",M164)</f>
        <v>21</v>
      </c>
      <c r="H170" s="356" t="str">
        <f>IF(J167="","",J167)</f>
        <v/>
      </c>
      <c r="I170" s="230">
        <f>IF(O167="","",O167)</f>
        <v>11</v>
      </c>
      <c r="J170" s="206" t="str">
        <f t="shared" si="46"/>
        <v>-</v>
      </c>
      <c r="K170" s="219">
        <f>IF(M167="","",M167)</f>
        <v>21</v>
      </c>
      <c r="L170" s="356" t="str">
        <f>IF(N167="","",N167)</f>
        <v>-</v>
      </c>
      <c r="M170" s="361"/>
      <c r="N170" s="323"/>
      <c r="O170" s="323"/>
      <c r="P170" s="324"/>
      <c r="Q170" s="205">
        <v>10</v>
      </c>
      <c r="R170" s="206" t="str">
        <f t="shared" si="44"/>
        <v>-</v>
      </c>
      <c r="S170" s="207">
        <v>21</v>
      </c>
      <c r="T170" s="373"/>
      <c r="U170" s="433"/>
      <c r="V170" s="434"/>
      <c r="W170" s="434"/>
      <c r="X170" s="435"/>
      <c r="Y170" s="152"/>
      <c r="Z170" s="190">
        <f>COUNTIF(E169:T171,"○")</f>
        <v>0</v>
      </c>
      <c r="AA170" s="191">
        <f>COUNTIF(E169:T171,"×")</f>
        <v>3</v>
      </c>
      <c r="AB170" s="196">
        <f>(IF((E169&gt;G169),1,0))+(IF((E170&gt;G170),1,0))+(IF((E171&gt;G171),1,0))+(IF((I169&gt;K169),1,0))+(IF((I170&gt;K170),1,0))+(IF((I171&gt;K171),1,0))+(IF((M169&gt;O169),1,0))+(IF((M170&gt;O170),1,0))+(IF((M171&gt;O171),1,0))+(IF((Q169&gt;S169),1,0))+(IF((Q170&gt;S170),1,0))+(IF((Q171&gt;S171),1,0))</f>
        <v>0</v>
      </c>
      <c r="AC170" s="197">
        <f>(IF((E169&lt;G169),1,0))+(IF((E170&lt;G170),1,0))+(IF((E171&lt;G171),1,0))+(IF((I169&lt;K169),1,0))+(IF((I170&lt;K170),1,0))+(IF((I171&lt;K171),1,0))+(IF((M169&lt;O169),1,0))+(IF((M170&lt;O170),1,0))+(IF((M171&lt;O171),1,0))+(IF((Q169&lt;S169),1,0))+(IF((Q170&lt;S170),1,0))+(IF((Q171&lt;S171),1,0))</f>
        <v>6</v>
      </c>
      <c r="AD170" s="198">
        <f>AB170-AC170</f>
        <v>-6</v>
      </c>
      <c r="AE170" s="191">
        <f>SUM(E169:E171,I169:I171,M169:M171,Q169:Q171)</f>
        <v>83</v>
      </c>
      <c r="AF170" s="191">
        <f>SUM(G169:G171,K169:K171,O169:O171,S169:S171)</f>
        <v>129</v>
      </c>
      <c r="AG170" s="195">
        <f>AE170-AF170</f>
        <v>-46</v>
      </c>
      <c r="AH170" s="73" t="s">
        <v>8</v>
      </c>
      <c r="AI170" s="95"/>
      <c r="AN170" s="524" t="str">
        <f>C172</f>
        <v>今村百花</v>
      </c>
      <c r="AO170" s="513"/>
      <c r="AP170" s="513"/>
      <c r="AQ170" s="513"/>
      <c r="AR170" s="513"/>
      <c r="AS170" s="513"/>
      <c r="AT170" s="513"/>
      <c r="AU170" s="513"/>
      <c r="AV170" s="512" t="str">
        <f>D172</f>
        <v>三豊クラブ</v>
      </c>
      <c r="AW170" s="513"/>
      <c r="AX170" s="513"/>
      <c r="AY170" s="513"/>
      <c r="AZ170" s="513"/>
      <c r="BA170" s="513"/>
      <c r="BB170" s="513"/>
      <c r="BC170" s="514"/>
      <c r="BE170" s="5"/>
      <c r="BF170" s="5"/>
      <c r="BG170" s="5"/>
      <c r="BH170" s="5"/>
      <c r="BI170" s="5"/>
      <c r="BJ170" s="5"/>
      <c r="BK170" s="96"/>
      <c r="BL170" s="96"/>
      <c r="BM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</row>
    <row r="171" spans="1:94" ht="13.05" customHeight="1" x14ac:dyDescent="0.15">
      <c r="C171" s="41"/>
      <c r="D171" s="38"/>
      <c r="E171" s="227" t="str">
        <f>IF(O165="","",O165)</f>
        <v/>
      </c>
      <c r="F171" s="217" t="str">
        <f t="shared" si="45"/>
        <v/>
      </c>
      <c r="G171" s="228" t="str">
        <f>IF(M165="","",M165)</f>
        <v/>
      </c>
      <c r="H171" s="357" t="str">
        <f>IF(J168="","",J168)</f>
        <v/>
      </c>
      <c r="I171" s="276" t="str">
        <f>IF(O168="","",O168)</f>
        <v/>
      </c>
      <c r="J171" s="206" t="str">
        <f>IF(I171="","","-")</f>
        <v/>
      </c>
      <c r="K171" s="228" t="str">
        <f>IF(M168="","",M168)</f>
        <v/>
      </c>
      <c r="L171" s="357" t="str">
        <f>IF(N168="","",N168)</f>
        <v/>
      </c>
      <c r="M171" s="362"/>
      <c r="N171" s="326"/>
      <c r="O171" s="326"/>
      <c r="P171" s="327"/>
      <c r="Q171" s="215"/>
      <c r="R171" s="206" t="str">
        <f t="shared" si="44"/>
        <v/>
      </c>
      <c r="S171" s="216"/>
      <c r="T171" s="374"/>
      <c r="U171" s="273">
        <f>Z170</f>
        <v>0</v>
      </c>
      <c r="V171" s="274" t="s">
        <v>20</v>
      </c>
      <c r="W171" s="274">
        <f>AA170</f>
        <v>3</v>
      </c>
      <c r="X171" s="275" t="s">
        <v>17</v>
      </c>
      <c r="Y171" s="152"/>
      <c r="Z171" s="190"/>
      <c r="AA171" s="191"/>
      <c r="AB171" s="190"/>
      <c r="AC171" s="191"/>
      <c r="AD171" s="195"/>
      <c r="AE171" s="191"/>
      <c r="AF171" s="191"/>
      <c r="AG171" s="195"/>
      <c r="AH171" s="95"/>
      <c r="AI171" s="95"/>
      <c r="AN171" s="523" t="str">
        <f>C173</f>
        <v>芳地沙織</v>
      </c>
      <c r="AO171" s="516"/>
      <c r="AP171" s="516"/>
      <c r="AQ171" s="516"/>
      <c r="AR171" s="516"/>
      <c r="AS171" s="516"/>
      <c r="AT171" s="516"/>
      <c r="AU171" s="516"/>
      <c r="AV171" s="515" t="str">
        <f>D173</f>
        <v>三豊クラブ</v>
      </c>
      <c r="AW171" s="516"/>
      <c r="AX171" s="516"/>
      <c r="AY171" s="516"/>
      <c r="AZ171" s="516"/>
      <c r="BA171" s="516"/>
      <c r="BB171" s="516"/>
      <c r="BC171" s="517"/>
      <c r="BE171" s="5"/>
      <c r="BF171" s="5"/>
      <c r="BG171" s="5"/>
      <c r="BH171" s="5"/>
      <c r="BI171" s="5"/>
      <c r="BJ171" s="5"/>
      <c r="BK171" s="96"/>
      <c r="BL171" s="96"/>
      <c r="BM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</row>
    <row r="172" spans="1:94" ht="13.05" customHeight="1" x14ac:dyDescent="0.2">
      <c r="C172" s="36" t="s">
        <v>163</v>
      </c>
      <c r="D172" s="40" t="s">
        <v>162</v>
      </c>
      <c r="E172" s="218">
        <f>IF(S163="","",S163)</f>
        <v>22</v>
      </c>
      <c r="F172" s="206" t="str">
        <f t="shared" si="45"/>
        <v>-</v>
      </c>
      <c r="G172" s="219">
        <f>IF(Q163="","",Q163)</f>
        <v>20</v>
      </c>
      <c r="H172" s="355" t="str">
        <f>IF(T163="","",IF(T163="○","×",IF(T163="×","○")))</f>
        <v>○</v>
      </c>
      <c r="I172" s="230">
        <f>IF(S166="","",S166)</f>
        <v>21</v>
      </c>
      <c r="J172" s="223" t="str">
        <f t="shared" ref="J172:J174" si="47">IF(I172="","","-")</f>
        <v>-</v>
      </c>
      <c r="K172" s="219">
        <f>IF(Q166="","",Q166)</f>
        <v>16</v>
      </c>
      <c r="L172" s="355" t="str">
        <f>IF(T166="","",IF(T166="○","×",IF(T166="×","○")))</f>
        <v>○</v>
      </c>
      <c r="M172" s="233">
        <f>IF(S169="","",S169)</f>
        <v>24</v>
      </c>
      <c r="N172" s="206" t="str">
        <f>IF(M172="","","-")</f>
        <v>-</v>
      </c>
      <c r="O172" s="232">
        <f>IF(Q169="","",Q169)</f>
        <v>22</v>
      </c>
      <c r="P172" s="355" t="str">
        <f>IF(T169="","",IF(T169="○","×",IF(T169="×","○")))</f>
        <v>○</v>
      </c>
      <c r="Q172" s="358"/>
      <c r="R172" s="359"/>
      <c r="S172" s="359"/>
      <c r="T172" s="384"/>
      <c r="U172" s="430" t="s">
        <v>283</v>
      </c>
      <c r="V172" s="431"/>
      <c r="W172" s="431"/>
      <c r="X172" s="432"/>
      <c r="Y172" s="152"/>
      <c r="Z172" s="192"/>
      <c r="AA172" s="193"/>
      <c r="AB172" s="192"/>
      <c r="AC172" s="193"/>
      <c r="AD172" s="194"/>
      <c r="AE172" s="193"/>
      <c r="AF172" s="193"/>
      <c r="AG172" s="194"/>
      <c r="AH172" s="95"/>
      <c r="AI172" s="73"/>
      <c r="AN172" s="28" t="s">
        <v>39</v>
      </c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7"/>
      <c r="BE172" s="5"/>
      <c r="BF172" s="5"/>
      <c r="BG172" s="5"/>
      <c r="BH172" s="5"/>
      <c r="BI172" s="5"/>
      <c r="BJ172" s="5"/>
      <c r="BK172" s="96"/>
      <c r="BL172" s="96"/>
      <c r="BM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</row>
    <row r="173" spans="1:94" ht="13.05" customHeight="1" x14ac:dyDescent="0.15">
      <c r="C173" s="36" t="s">
        <v>165</v>
      </c>
      <c r="D173" s="37" t="s">
        <v>164</v>
      </c>
      <c r="E173" s="218">
        <f>IF(S164="","",S164)</f>
        <v>22</v>
      </c>
      <c r="F173" s="206" t="str">
        <f t="shared" si="45"/>
        <v>-</v>
      </c>
      <c r="G173" s="219">
        <f>IF(Q164="","",Q164)</f>
        <v>20</v>
      </c>
      <c r="H173" s="356" t="str">
        <f>IF(J170="","",J170)</f>
        <v>-</v>
      </c>
      <c r="I173" s="230">
        <f>IF(S167="","",S167)</f>
        <v>17</v>
      </c>
      <c r="J173" s="206" t="str">
        <f t="shared" si="47"/>
        <v>-</v>
      </c>
      <c r="K173" s="219">
        <f>IF(Q167="","",Q167)</f>
        <v>21</v>
      </c>
      <c r="L173" s="356" t="str">
        <f>IF(N170="","",N170)</f>
        <v/>
      </c>
      <c r="M173" s="230">
        <f>IF(S170="","",S170)</f>
        <v>21</v>
      </c>
      <c r="N173" s="206" t="str">
        <f>IF(M173="","","-")</f>
        <v>-</v>
      </c>
      <c r="O173" s="219">
        <f>IF(Q170="","",Q170)</f>
        <v>10</v>
      </c>
      <c r="P173" s="356" t="str">
        <f>IF(R170="","",R170)</f>
        <v>-</v>
      </c>
      <c r="Q173" s="361"/>
      <c r="R173" s="323"/>
      <c r="S173" s="323"/>
      <c r="T173" s="385"/>
      <c r="U173" s="433"/>
      <c r="V173" s="434"/>
      <c r="W173" s="434"/>
      <c r="X173" s="435"/>
      <c r="Y173" s="152"/>
      <c r="Z173" s="190">
        <f>COUNTIF(E172:T174,"○")</f>
        <v>3</v>
      </c>
      <c r="AA173" s="191">
        <f>COUNTIF(E172:T174,"×")</f>
        <v>0</v>
      </c>
      <c r="AB173" s="196">
        <f>(IF((E172&gt;G172),1,0))+(IF((E173&gt;G173),1,0))+(IF((E174&gt;G174),1,0))+(IF((I172&gt;K172),1,0))+(IF((I173&gt;K173),1,0))+(IF((I174&gt;K174),1,0))+(IF((M172&gt;O172),1,0))+(IF((M173&gt;O173),1,0))+(IF((M174&gt;O174),1,0))+(IF((Q172&gt;S172),1,0))+(IF((Q173&gt;S173),1,0))+(IF((Q174&gt;S174),1,0))</f>
        <v>6</v>
      </c>
      <c r="AC173" s="197">
        <f>(IF((E172&lt;G172),1,0))+(IF((E173&lt;G173),1,0))+(IF((E174&lt;G174),1,0))+(IF((I172&lt;K172),1,0))+(IF((I173&lt;K173),1,0))+(IF((I174&lt;K174),1,0))+(IF((M172&lt;O172),1,0))+(IF((M173&lt;O173),1,0))+(IF((M174&lt;O174),1,0))+(IF((Q172&lt;S172),1,0))+(IF((Q173&lt;S173),1,0))+(IF((Q174&lt;S174),1,0))</f>
        <v>1</v>
      </c>
      <c r="AD173" s="198">
        <f>AB173-AC173</f>
        <v>5</v>
      </c>
      <c r="AE173" s="191">
        <f>SUM(E172:E174,I172:I174,M172:M174,Q172:Q174)</f>
        <v>148</v>
      </c>
      <c r="AF173" s="191">
        <f>SUM(G172:G174,K172:K174,O172:O174,S172:S174)</f>
        <v>124</v>
      </c>
      <c r="AG173" s="195">
        <f>AE173-AF173</f>
        <v>24</v>
      </c>
      <c r="AH173" s="73" t="s">
        <v>8</v>
      </c>
      <c r="AN173" s="524" t="str">
        <f>C169</f>
        <v>松本沙織</v>
      </c>
      <c r="AO173" s="513"/>
      <c r="AP173" s="513"/>
      <c r="AQ173" s="513"/>
      <c r="AR173" s="513"/>
      <c r="AS173" s="513"/>
      <c r="AT173" s="513"/>
      <c r="AU173" s="513"/>
      <c r="AV173" s="512" t="str">
        <f>D169</f>
        <v>双葉</v>
      </c>
      <c r="AW173" s="513"/>
      <c r="AX173" s="513"/>
      <c r="AY173" s="513"/>
      <c r="AZ173" s="513"/>
      <c r="BA173" s="513"/>
      <c r="BB173" s="513"/>
      <c r="BC173" s="514"/>
      <c r="BE173" s="5"/>
      <c r="BF173" s="5"/>
      <c r="BG173" s="5"/>
      <c r="BH173" s="5"/>
      <c r="BI173" s="5"/>
      <c r="BJ173" s="95"/>
      <c r="BK173" s="96"/>
      <c r="BL173" s="96"/>
      <c r="BM173" s="5"/>
    </row>
    <row r="174" spans="1:94" ht="13.05" customHeight="1" thickBot="1" x14ac:dyDescent="0.2">
      <c r="C174" s="42"/>
      <c r="D174" s="43"/>
      <c r="E174" s="234" t="str">
        <f>IF(S165="","",S165)</f>
        <v/>
      </c>
      <c r="F174" s="235" t="str">
        <f t="shared" si="45"/>
        <v/>
      </c>
      <c r="G174" s="236" t="str">
        <f>IF(Q165="","",Q165)</f>
        <v/>
      </c>
      <c r="H174" s="366" t="str">
        <f>IF(J171="","",J171)</f>
        <v/>
      </c>
      <c r="I174" s="237">
        <f>IF(S168="","",S168)</f>
        <v>21</v>
      </c>
      <c r="J174" s="235" t="str">
        <f t="shared" si="47"/>
        <v>-</v>
      </c>
      <c r="K174" s="236">
        <f>IF(Q168="","",Q168)</f>
        <v>15</v>
      </c>
      <c r="L174" s="366" t="str">
        <f>IF(N171="","",N171)</f>
        <v/>
      </c>
      <c r="M174" s="237" t="str">
        <f>IF(S171="","",S171)</f>
        <v/>
      </c>
      <c r="N174" s="235" t="str">
        <f>IF(M174="","","-")</f>
        <v/>
      </c>
      <c r="O174" s="236" t="str">
        <f>IF(Q171="","",Q171)</f>
        <v/>
      </c>
      <c r="P174" s="366" t="str">
        <f>IF(R171="","",R171)</f>
        <v/>
      </c>
      <c r="Q174" s="367"/>
      <c r="R174" s="368"/>
      <c r="S174" s="368"/>
      <c r="T174" s="386"/>
      <c r="U174" s="185">
        <f>Z173</f>
        <v>3</v>
      </c>
      <c r="V174" s="186" t="s">
        <v>20</v>
      </c>
      <c r="W174" s="186">
        <f>AA173</f>
        <v>0</v>
      </c>
      <c r="X174" s="187" t="s">
        <v>17</v>
      </c>
      <c r="Y174" s="152"/>
      <c r="Z174" s="199"/>
      <c r="AA174" s="200"/>
      <c r="AB174" s="199"/>
      <c r="AC174" s="200"/>
      <c r="AD174" s="201"/>
      <c r="AE174" s="200"/>
      <c r="AF174" s="200"/>
      <c r="AG174" s="201"/>
      <c r="AH174" s="100"/>
      <c r="AN174" s="523" t="str">
        <f>C170</f>
        <v>鴻上涼子</v>
      </c>
      <c r="AO174" s="516"/>
      <c r="AP174" s="516"/>
      <c r="AQ174" s="516"/>
      <c r="AR174" s="516"/>
      <c r="AS174" s="516"/>
      <c r="AT174" s="516"/>
      <c r="AU174" s="516"/>
      <c r="AV174" s="515" t="str">
        <f>D170</f>
        <v>双葉</v>
      </c>
      <c r="AW174" s="516"/>
      <c r="AX174" s="516"/>
      <c r="AY174" s="516"/>
      <c r="AZ174" s="516"/>
      <c r="BA174" s="516"/>
      <c r="BB174" s="516"/>
      <c r="BC174" s="517"/>
      <c r="BE174" s="5"/>
      <c r="BF174" s="5"/>
      <c r="BG174" s="5"/>
      <c r="BH174" s="5"/>
      <c r="BI174" s="5"/>
      <c r="BJ174" s="95"/>
      <c r="BK174" s="96"/>
      <c r="BL174" s="96"/>
      <c r="BM174" s="5"/>
    </row>
    <row r="175" spans="1:94" ht="13.05" customHeight="1" thickBot="1" x14ac:dyDescent="0.25">
      <c r="B175" s="8"/>
      <c r="C175" s="20"/>
      <c r="D175" s="11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6"/>
      <c r="V175" s="96"/>
      <c r="W175" s="96"/>
      <c r="X175" s="96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20"/>
      <c r="AJ175" s="11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6"/>
      <c r="BB175" s="96"/>
      <c r="BC175" s="96"/>
      <c r="BD175" s="96"/>
      <c r="BE175" s="100"/>
      <c r="BF175" s="100"/>
      <c r="BG175" s="100"/>
      <c r="BH175" s="100"/>
      <c r="BI175" s="100"/>
      <c r="BJ175" s="100"/>
      <c r="BK175" s="100"/>
      <c r="BL175" s="100"/>
      <c r="BM175" s="100"/>
      <c r="BN175" s="100"/>
      <c r="BO175" s="100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</row>
    <row r="176" spans="1:94" ht="13.05" customHeight="1" x14ac:dyDescent="0.2">
      <c r="A176" s="66"/>
      <c r="B176" s="66"/>
      <c r="C176" s="75"/>
      <c r="D176" s="76"/>
      <c r="E176" s="76"/>
      <c r="F176" s="76"/>
      <c r="G176" s="76"/>
      <c r="H176" s="76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8"/>
      <c r="T176" s="79" t="s">
        <v>6</v>
      </c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</row>
    <row r="177" spans="2:94" ht="13.05" customHeight="1" x14ac:dyDescent="0.2">
      <c r="B177" s="8"/>
      <c r="C177" s="341" t="s">
        <v>240</v>
      </c>
      <c r="D177" s="341"/>
      <c r="E177" s="341"/>
      <c r="F177" s="341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14"/>
      <c r="R177" s="14"/>
      <c r="S177" s="6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</row>
    <row r="178" spans="2:94" ht="13.05" customHeight="1" x14ac:dyDescent="0.2">
      <c r="B178" s="8"/>
      <c r="C178" s="341"/>
      <c r="D178" s="341"/>
      <c r="E178" s="341"/>
      <c r="F178" s="341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2" t="s">
        <v>216</v>
      </c>
      <c r="R178" s="342"/>
      <c r="S178" s="342"/>
      <c r="T178" s="342"/>
      <c r="U178" s="342"/>
      <c r="V178" s="342"/>
      <c r="W178" s="342"/>
      <c r="X178" s="342"/>
      <c r="Y178" s="342"/>
      <c r="Z178" s="342"/>
      <c r="AA178" s="8"/>
      <c r="AB178" s="8"/>
      <c r="AC178" s="8"/>
      <c r="AD178" s="8"/>
      <c r="AE178" s="8"/>
      <c r="AF178" s="8"/>
      <c r="AG178" s="8"/>
      <c r="AH178" s="8"/>
      <c r="AI178" s="8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</row>
    <row r="179" spans="2:94" ht="13.05" customHeight="1" x14ac:dyDescent="0.2">
      <c r="B179" s="8"/>
      <c r="C179" s="341"/>
      <c r="D179" s="341"/>
      <c r="E179" s="341"/>
      <c r="F179" s="341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2"/>
      <c r="R179" s="342"/>
      <c r="S179" s="342"/>
      <c r="T179" s="342"/>
      <c r="U179" s="342"/>
      <c r="V179" s="342"/>
      <c r="W179" s="342"/>
      <c r="X179" s="342"/>
      <c r="Y179" s="342"/>
      <c r="Z179" s="342"/>
      <c r="AA179" s="8"/>
      <c r="AB179" s="8"/>
      <c r="AC179" s="8"/>
      <c r="AD179" s="8"/>
      <c r="AE179" s="8"/>
      <c r="AF179" s="8"/>
      <c r="AG179" s="8"/>
      <c r="AH179" s="8"/>
      <c r="AI179" s="8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</row>
    <row r="180" spans="2:94" ht="13.05" customHeight="1" thickBot="1" x14ac:dyDescent="0.25">
      <c r="B180" s="8"/>
      <c r="C180" s="341"/>
      <c r="D180" s="341"/>
      <c r="E180" s="341"/>
      <c r="F180" s="341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82"/>
      <c r="R180" s="82"/>
      <c r="S180" s="82"/>
      <c r="T180" s="82"/>
      <c r="U180" s="82"/>
      <c r="V180" s="82"/>
      <c r="W180" s="82"/>
      <c r="X180" s="82"/>
      <c r="Y180" s="82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</row>
    <row r="181" spans="2:94" ht="12" customHeight="1" x14ac:dyDescent="0.2">
      <c r="C181" s="313" t="s">
        <v>173</v>
      </c>
      <c r="D181" s="315"/>
      <c r="E181" s="347" t="str">
        <f>C183</f>
        <v>續木友葵</v>
      </c>
      <c r="F181" s="348"/>
      <c r="G181" s="348"/>
      <c r="H181" s="349"/>
      <c r="I181" s="350" t="str">
        <f>C186</f>
        <v>鈴木知恵子</v>
      </c>
      <c r="J181" s="348"/>
      <c r="K181" s="348"/>
      <c r="L181" s="349"/>
      <c r="M181" s="350" t="str">
        <f>C189</f>
        <v>高橋郁子</v>
      </c>
      <c r="N181" s="348"/>
      <c r="O181" s="348"/>
      <c r="P181" s="349"/>
      <c r="Q181" s="350" t="str">
        <f>C192</f>
        <v>薦田あかね</v>
      </c>
      <c r="R181" s="348"/>
      <c r="S181" s="348"/>
      <c r="T181" s="351"/>
      <c r="U181" s="448" t="s">
        <v>11</v>
      </c>
      <c r="V181" s="449"/>
      <c r="W181" s="449"/>
      <c r="X181" s="450"/>
      <c r="Y181" s="152"/>
      <c r="Z181" s="441" t="s">
        <v>13</v>
      </c>
      <c r="AA181" s="443"/>
      <c r="AB181" s="441" t="s">
        <v>14</v>
      </c>
      <c r="AC181" s="442"/>
      <c r="AD181" s="443"/>
      <c r="AE181" s="444" t="s">
        <v>15</v>
      </c>
      <c r="AF181" s="445"/>
      <c r="AG181" s="446"/>
      <c r="AH181" s="100"/>
      <c r="AI181" s="100"/>
      <c r="AJ181" s="100"/>
      <c r="AK181" s="8"/>
      <c r="AL181" s="8"/>
      <c r="AM181" s="8"/>
      <c r="AN181" s="493"/>
      <c r="AO181" s="493"/>
      <c r="AP181" s="493"/>
      <c r="AQ181" s="493"/>
      <c r="AR181" s="493"/>
      <c r="AS181" s="493"/>
      <c r="AT181" s="493"/>
      <c r="AU181" s="493"/>
      <c r="AV181" s="493"/>
      <c r="AW181" s="493"/>
      <c r="AX181" s="493"/>
      <c r="AY181" s="493"/>
      <c r="AZ181" s="493"/>
      <c r="BA181" s="493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</row>
    <row r="182" spans="2:94" ht="12" customHeight="1" thickBot="1" x14ac:dyDescent="0.25">
      <c r="C182" s="316"/>
      <c r="D182" s="318"/>
      <c r="E182" s="352" t="str">
        <f>C184</f>
        <v>猪川ももか</v>
      </c>
      <c r="F182" s="353"/>
      <c r="G182" s="353"/>
      <c r="H182" s="354"/>
      <c r="I182" s="378" t="str">
        <f>C187</f>
        <v>藤田小百合</v>
      </c>
      <c r="J182" s="353"/>
      <c r="K182" s="353"/>
      <c r="L182" s="354"/>
      <c r="M182" s="378" t="str">
        <f>C190</f>
        <v>森藤明美</v>
      </c>
      <c r="N182" s="353"/>
      <c r="O182" s="353"/>
      <c r="P182" s="354"/>
      <c r="Q182" s="378" t="str">
        <f>C193</f>
        <v>阿部一恵</v>
      </c>
      <c r="R182" s="353"/>
      <c r="S182" s="353"/>
      <c r="T182" s="379"/>
      <c r="U182" s="390" t="s">
        <v>12</v>
      </c>
      <c r="V182" s="391"/>
      <c r="W182" s="391"/>
      <c r="X182" s="392"/>
      <c r="Y182" s="152"/>
      <c r="Z182" s="153" t="s">
        <v>16</v>
      </c>
      <c r="AA182" s="155" t="s">
        <v>17</v>
      </c>
      <c r="AB182" s="153" t="s">
        <v>9</v>
      </c>
      <c r="AC182" s="155" t="s">
        <v>18</v>
      </c>
      <c r="AD182" s="154" t="s">
        <v>19</v>
      </c>
      <c r="AE182" s="155" t="s">
        <v>9</v>
      </c>
      <c r="AF182" s="155" t="s">
        <v>18</v>
      </c>
      <c r="AG182" s="154" t="s">
        <v>19</v>
      </c>
      <c r="AH182" s="100"/>
      <c r="AK182" s="8"/>
      <c r="AL182" s="8"/>
      <c r="AM182" s="8"/>
      <c r="AN182" s="493"/>
      <c r="AO182" s="493"/>
      <c r="AP182" s="493"/>
      <c r="AQ182" s="493"/>
      <c r="AR182" s="493"/>
      <c r="AS182" s="493"/>
      <c r="AT182" s="493"/>
      <c r="AU182" s="493"/>
      <c r="AV182" s="493"/>
      <c r="AW182" s="493"/>
      <c r="AX182" s="493"/>
      <c r="AY182" s="493"/>
      <c r="AZ182" s="493"/>
      <c r="BA182" s="493"/>
      <c r="BB182" s="493"/>
      <c r="BC182" s="493"/>
      <c r="BD182" s="493"/>
      <c r="BE182" s="493"/>
      <c r="BF182" s="493"/>
      <c r="BG182" s="493"/>
      <c r="BH182" s="493"/>
      <c r="BI182" s="493"/>
      <c r="BJ182" s="493"/>
      <c r="BK182" s="493"/>
      <c r="BL182" s="493"/>
      <c r="BM182" s="493"/>
      <c r="BN182" s="493"/>
      <c r="BO182" s="493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</row>
    <row r="183" spans="2:94" ht="13.05" customHeight="1" x14ac:dyDescent="0.15">
      <c r="C183" s="35" t="s">
        <v>187</v>
      </c>
      <c r="D183" s="44" t="s">
        <v>186</v>
      </c>
      <c r="E183" s="319"/>
      <c r="F183" s="320"/>
      <c r="G183" s="320"/>
      <c r="H183" s="321"/>
      <c r="I183" s="205">
        <v>6</v>
      </c>
      <c r="J183" s="206" t="str">
        <f>IF(I183="","","-")</f>
        <v>-</v>
      </c>
      <c r="K183" s="207">
        <v>21</v>
      </c>
      <c r="L183" s="383" t="str">
        <f>IF(I183&lt;&gt;"",IF(I183&gt;K183,IF(I184&gt;K184,"○",IF(I185&gt;K185,"○","×")),IF(I184&gt;K184,IF(I185&gt;K185,"○","×"),"×")),"")</f>
        <v>×</v>
      </c>
      <c r="M183" s="205">
        <v>12</v>
      </c>
      <c r="N183" s="208" t="str">
        <f t="shared" ref="N183:N188" si="48">IF(M183="","","-")</f>
        <v>-</v>
      </c>
      <c r="O183" s="209">
        <v>21</v>
      </c>
      <c r="P183" s="383" t="str">
        <f>IF(M183&lt;&gt;"",IF(M183&gt;O183,IF(M184&gt;O184,"○",IF(M185&gt;O185,"○","×")),IF(M184&gt;O184,IF(M185&gt;O185,"○","×"),"×")),"")</f>
        <v>×</v>
      </c>
      <c r="Q183" s="244">
        <v>19</v>
      </c>
      <c r="R183" s="208" t="str">
        <f t="shared" ref="R183:R191" si="49">IF(Q183="","","-")</f>
        <v>-</v>
      </c>
      <c r="S183" s="207">
        <v>21</v>
      </c>
      <c r="T183" s="396" t="str">
        <f>IF(Q183&lt;&gt;"",IF(Q183&gt;S183,IF(Q184&gt;S184,"○",IF(Q185&gt;S185,"○","×")),IF(Q184&gt;S184,IF(Q185&gt;S185,"○","×"),"×")),"")</f>
        <v>×</v>
      </c>
      <c r="U183" s="490" t="s">
        <v>301</v>
      </c>
      <c r="V183" s="491"/>
      <c r="W183" s="491"/>
      <c r="X183" s="492"/>
      <c r="Y183" s="152"/>
      <c r="Z183" s="190"/>
      <c r="AA183" s="191"/>
      <c r="AB183" s="192"/>
      <c r="AC183" s="193"/>
      <c r="AD183" s="194"/>
      <c r="AE183" s="191"/>
      <c r="AF183" s="191"/>
      <c r="AG183" s="195"/>
      <c r="AH183" s="100"/>
      <c r="AM183" s="8"/>
      <c r="AN183" s="493"/>
      <c r="AO183" s="493"/>
      <c r="AP183" s="493"/>
      <c r="AQ183" s="493"/>
      <c r="AR183" s="493"/>
      <c r="AS183" s="493"/>
      <c r="AT183" s="493"/>
      <c r="AU183" s="493"/>
      <c r="AV183" s="493"/>
      <c r="AW183" s="493"/>
      <c r="AX183" s="493"/>
      <c r="AY183" s="493"/>
      <c r="AZ183" s="493"/>
      <c r="BA183" s="493"/>
      <c r="BB183" s="493"/>
      <c r="BC183" s="493"/>
      <c r="BD183" s="493"/>
      <c r="BE183" s="493"/>
      <c r="BF183" s="493"/>
      <c r="BG183" s="493"/>
      <c r="BH183" s="493"/>
      <c r="BI183" s="493"/>
      <c r="BJ183" s="493"/>
      <c r="BK183" s="493"/>
      <c r="BL183" s="493"/>
      <c r="BM183" s="493"/>
      <c r="BN183" s="493"/>
      <c r="BO183" s="493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</row>
    <row r="184" spans="2:94" ht="13.05" customHeight="1" x14ac:dyDescent="0.15">
      <c r="C184" s="36" t="s">
        <v>189</v>
      </c>
      <c r="D184" s="45" t="s">
        <v>188</v>
      </c>
      <c r="E184" s="322"/>
      <c r="F184" s="323"/>
      <c r="G184" s="323"/>
      <c r="H184" s="324"/>
      <c r="I184" s="205">
        <v>22</v>
      </c>
      <c r="J184" s="206" t="str">
        <f>IF(I184="","","-")</f>
        <v>-</v>
      </c>
      <c r="K184" s="212">
        <v>24</v>
      </c>
      <c r="L184" s="370"/>
      <c r="M184" s="205">
        <v>21</v>
      </c>
      <c r="N184" s="206" t="str">
        <f t="shared" si="48"/>
        <v>-</v>
      </c>
      <c r="O184" s="207">
        <v>15</v>
      </c>
      <c r="P184" s="370"/>
      <c r="Q184" s="205">
        <v>21</v>
      </c>
      <c r="R184" s="206" t="str">
        <f t="shared" si="49"/>
        <v>-</v>
      </c>
      <c r="S184" s="207">
        <v>16</v>
      </c>
      <c r="T184" s="373"/>
      <c r="U184" s="433"/>
      <c r="V184" s="434"/>
      <c r="W184" s="434"/>
      <c r="X184" s="435"/>
      <c r="Y184" s="152"/>
      <c r="Z184" s="190">
        <f>COUNTIF(E183:T185,"○")</f>
        <v>0</v>
      </c>
      <c r="AA184" s="191">
        <f>COUNTIF(E183:T185,"×")</f>
        <v>3</v>
      </c>
      <c r="AB184" s="196">
        <f>(IF((E183&gt;G183),1,0))+(IF((E184&gt;G184),1,0))+(IF((E185&gt;G185),1,0))+(IF((I183&gt;K183),1,0))+(IF((I184&gt;K184),1,0))+(IF((I185&gt;K185),1,0))+(IF((M183&gt;O183),1,0))+(IF((M184&gt;O184),1,0))+(IF((M185&gt;O185),1,0))+(IF((Q183&gt;S183),1,0))+(IF((Q184&gt;S184),1,0))+(IF((Q185&gt;S185),1,0))</f>
        <v>2</v>
      </c>
      <c r="AC184" s="197">
        <f>(IF((E183&lt;G183),1,0))+(IF((E184&lt;G184),1,0))+(IF((E185&lt;G185),1,0))+(IF((I183&lt;K183),1,0))+(IF((I184&lt;K184),1,0))+(IF((I185&lt;K185),1,0))+(IF((M183&lt;O183),1,0))+(IF((M184&lt;O184),1,0))+(IF((M185&lt;O185),1,0))+(IF((Q183&lt;S183),1,0))+(IF((Q184&lt;S184),1,0))+(IF((Q185&lt;S185),1,0))</f>
        <v>6</v>
      </c>
      <c r="AD184" s="198">
        <f>AB184-AC184</f>
        <v>-4</v>
      </c>
      <c r="AE184" s="191">
        <f>SUM(E183:E185,I183:I185,M183:M185,Q183:Q185)</f>
        <v>121</v>
      </c>
      <c r="AF184" s="191">
        <f>SUM(G183:G185,K183:K185,O183:O185,S183:S185)</f>
        <v>160</v>
      </c>
      <c r="AG184" s="195">
        <f>AE184-AF184</f>
        <v>-39</v>
      </c>
      <c r="AH184" s="100"/>
      <c r="AI184" s="8"/>
      <c r="AN184" s="493"/>
      <c r="AO184" s="493"/>
      <c r="AP184" s="493"/>
      <c r="AQ184" s="493"/>
      <c r="AR184" s="493"/>
      <c r="AS184" s="493"/>
      <c r="AT184" s="493"/>
      <c r="AU184" s="493"/>
      <c r="AV184" s="493"/>
      <c r="AW184" s="493"/>
      <c r="AX184" s="493"/>
      <c r="AY184" s="493"/>
      <c r="AZ184" s="493"/>
      <c r="BA184" s="493"/>
      <c r="BB184" s="493"/>
      <c r="BC184" s="493"/>
      <c r="BD184" s="493"/>
      <c r="BE184" s="493"/>
      <c r="BF184" s="493"/>
      <c r="BG184" s="493"/>
      <c r="BH184" s="493"/>
      <c r="BI184" s="493"/>
      <c r="BJ184" s="493"/>
      <c r="BK184" s="493"/>
      <c r="BL184" s="493"/>
      <c r="BM184" s="493"/>
      <c r="BN184" s="493"/>
      <c r="BO184" s="493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</row>
    <row r="185" spans="2:94" ht="13.05" customHeight="1" x14ac:dyDescent="0.2">
      <c r="C185" s="36"/>
      <c r="D185" s="46"/>
      <c r="E185" s="325"/>
      <c r="F185" s="326"/>
      <c r="G185" s="326"/>
      <c r="H185" s="327"/>
      <c r="I185" s="215"/>
      <c r="J185" s="206" t="str">
        <f>IF(I185="","","-")</f>
        <v/>
      </c>
      <c r="K185" s="216"/>
      <c r="L185" s="371"/>
      <c r="M185" s="215">
        <v>11</v>
      </c>
      <c r="N185" s="217" t="str">
        <f t="shared" si="48"/>
        <v>-</v>
      </c>
      <c r="O185" s="216">
        <v>21</v>
      </c>
      <c r="P185" s="370"/>
      <c r="Q185" s="215">
        <v>9</v>
      </c>
      <c r="R185" s="217" t="str">
        <f t="shared" si="49"/>
        <v>-</v>
      </c>
      <c r="S185" s="216">
        <v>21</v>
      </c>
      <c r="T185" s="373"/>
      <c r="U185" s="273">
        <f>Z184</f>
        <v>0</v>
      </c>
      <c r="V185" s="274" t="s">
        <v>20</v>
      </c>
      <c r="W185" s="274">
        <f>AA184</f>
        <v>3</v>
      </c>
      <c r="X185" s="275" t="s">
        <v>17</v>
      </c>
      <c r="Y185" s="152"/>
      <c r="Z185" s="190"/>
      <c r="AA185" s="191"/>
      <c r="AB185" s="190"/>
      <c r="AC185" s="191"/>
      <c r="AD185" s="195"/>
      <c r="AE185" s="191"/>
      <c r="AF185" s="191"/>
      <c r="AG185" s="195"/>
      <c r="AH185" s="100"/>
      <c r="AI185" s="8"/>
      <c r="AN185" s="280" t="s">
        <v>40</v>
      </c>
      <c r="AO185" s="18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8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</row>
    <row r="186" spans="2:94" ht="13.05" customHeight="1" x14ac:dyDescent="0.15">
      <c r="C186" s="39" t="s">
        <v>180</v>
      </c>
      <c r="D186" s="40" t="s">
        <v>179</v>
      </c>
      <c r="E186" s="218">
        <f>IF(K183="","",K183)</f>
        <v>21</v>
      </c>
      <c r="F186" s="206" t="str">
        <f t="shared" ref="F186:F194" si="50">IF(E186="","","-")</f>
        <v>-</v>
      </c>
      <c r="G186" s="219">
        <f>IF(I183="","",I183)</f>
        <v>6</v>
      </c>
      <c r="H186" s="355" t="str">
        <f>IF(L183="","",IF(L183="○","×",IF(L183="×","○")))</f>
        <v>○</v>
      </c>
      <c r="I186" s="358"/>
      <c r="J186" s="359"/>
      <c r="K186" s="359"/>
      <c r="L186" s="360"/>
      <c r="M186" s="205">
        <v>21</v>
      </c>
      <c r="N186" s="206" t="str">
        <f t="shared" si="48"/>
        <v>-</v>
      </c>
      <c r="O186" s="207">
        <v>23</v>
      </c>
      <c r="P186" s="369" t="str">
        <f>IF(M186&lt;&gt;"",IF(M186&gt;O186,IF(M187&gt;O187,"○",IF(M188&gt;O188,"○","×")),IF(M187&gt;O187,IF(M188&gt;O188,"○","×"),"×")),"")</f>
        <v>×</v>
      </c>
      <c r="Q186" s="205">
        <v>12</v>
      </c>
      <c r="R186" s="206" t="str">
        <f t="shared" si="49"/>
        <v>-</v>
      </c>
      <c r="S186" s="207">
        <v>21</v>
      </c>
      <c r="T186" s="372" t="str">
        <f>IF(Q186&lt;&gt;"",IF(Q186&gt;S186,IF(Q187&gt;S187,"○",IF(Q188&gt;S188,"○","×")),IF(Q187&gt;S187,IF(Q188&gt;S188,"○","×"),"×")),"")</f>
        <v>×</v>
      </c>
      <c r="U186" s="430" t="s">
        <v>300</v>
      </c>
      <c r="V186" s="431"/>
      <c r="W186" s="431"/>
      <c r="X186" s="432"/>
      <c r="Y186" s="152"/>
      <c r="Z186" s="192"/>
      <c r="AA186" s="193"/>
      <c r="AB186" s="192"/>
      <c r="AC186" s="193"/>
      <c r="AD186" s="194"/>
      <c r="AE186" s="193"/>
      <c r="AF186" s="193"/>
      <c r="AG186" s="194"/>
      <c r="AH186" s="100"/>
      <c r="AI186" s="8"/>
      <c r="AN186" s="524" t="str">
        <f>C192</f>
        <v>薦田あかね</v>
      </c>
      <c r="AO186" s="513"/>
      <c r="AP186" s="513"/>
      <c r="AQ186" s="513"/>
      <c r="AR186" s="513"/>
      <c r="AS186" s="513"/>
      <c r="AT186" s="513"/>
      <c r="AU186" s="513"/>
      <c r="AV186" s="512" t="str">
        <f>D192</f>
        <v>TEAMBLOWIN</v>
      </c>
      <c r="AW186" s="513"/>
      <c r="AX186" s="513"/>
      <c r="AY186" s="513"/>
      <c r="AZ186" s="513"/>
      <c r="BA186" s="513"/>
      <c r="BB186" s="513"/>
      <c r="BC186" s="514"/>
      <c r="BD186" s="8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</row>
    <row r="187" spans="2:94" ht="13.05" customHeight="1" x14ac:dyDescent="0.15">
      <c r="C187" s="36" t="s">
        <v>182</v>
      </c>
      <c r="D187" s="37" t="s">
        <v>181</v>
      </c>
      <c r="E187" s="218">
        <f>IF(K184="","",K184)</f>
        <v>24</v>
      </c>
      <c r="F187" s="206" t="str">
        <f t="shared" si="50"/>
        <v>-</v>
      </c>
      <c r="G187" s="219">
        <f>IF(I184="","",I184)</f>
        <v>22</v>
      </c>
      <c r="H187" s="356" t="str">
        <f>IF(J184="","",J184)</f>
        <v>-</v>
      </c>
      <c r="I187" s="361"/>
      <c r="J187" s="323"/>
      <c r="K187" s="323"/>
      <c r="L187" s="324"/>
      <c r="M187" s="205">
        <v>18</v>
      </c>
      <c r="N187" s="206" t="str">
        <f t="shared" si="48"/>
        <v>-</v>
      </c>
      <c r="O187" s="207">
        <v>21</v>
      </c>
      <c r="P187" s="370"/>
      <c r="Q187" s="205">
        <v>16</v>
      </c>
      <c r="R187" s="206" t="str">
        <f t="shared" si="49"/>
        <v>-</v>
      </c>
      <c r="S187" s="207">
        <v>21</v>
      </c>
      <c r="T187" s="373"/>
      <c r="U187" s="433"/>
      <c r="V187" s="434"/>
      <c r="W187" s="434"/>
      <c r="X187" s="435"/>
      <c r="Y187" s="152"/>
      <c r="Z187" s="190">
        <f>COUNTIF(E186:T188,"○")</f>
        <v>1</v>
      </c>
      <c r="AA187" s="191">
        <f>COUNTIF(E186:T188,"×")</f>
        <v>2</v>
      </c>
      <c r="AB187" s="196">
        <f>(IF((E186&gt;G186),1,0))+(IF((E187&gt;G187),1,0))+(IF((E188&gt;G188),1,0))+(IF((I186&gt;K186),1,0))+(IF((I187&gt;K187),1,0))+(IF((I188&gt;K188),1,0))+(IF((M186&gt;O186),1,0))+(IF((M187&gt;O187),1,0))+(IF((M188&gt;O188),1,0))+(IF((Q186&gt;S186),1,0))+(IF((Q187&gt;S187),1,0))+(IF((Q188&gt;S188),1,0))</f>
        <v>2</v>
      </c>
      <c r="AC187" s="197">
        <f>(IF((E186&lt;G186),1,0))+(IF((E187&lt;G187),1,0))+(IF((E188&lt;G188),1,0))+(IF((I186&lt;K186),1,0))+(IF((I187&lt;K187),1,0))+(IF((I188&lt;K188),1,0))+(IF((M186&lt;O186),1,0))+(IF((M187&lt;O187),1,0))+(IF((M188&lt;O188),1,0))+(IF((Q186&lt;S186),1,0))+(IF((Q187&lt;S187),1,0))+(IF((Q188&lt;S188),1,0))</f>
        <v>4</v>
      </c>
      <c r="AD187" s="198">
        <f>AB187-AC187</f>
        <v>-2</v>
      </c>
      <c r="AE187" s="191">
        <f>SUM(E186:E188,I186:I188,M186:M188,Q186:Q188)</f>
        <v>112</v>
      </c>
      <c r="AF187" s="191">
        <f>SUM(G186:G188,K186:K188,O186:O188,S186:S188)</f>
        <v>114</v>
      </c>
      <c r="AG187" s="195">
        <f>AE187-AF187</f>
        <v>-2</v>
      </c>
      <c r="AH187" s="100"/>
      <c r="AI187" s="8"/>
      <c r="AN187" s="523" t="str">
        <f>C193</f>
        <v>阿部一恵</v>
      </c>
      <c r="AO187" s="516"/>
      <c r="AP187" s="516"/>
      <c r="AQ187" s="516"/>
      <c r="AR187" s="516"/>
      <c r="AS187" s="516"/>
      <c r="AT187" s="516"/>
      <c r="AU187" s="516"/>
      <c r="AV187" s="515" t="str">
        <f>D193</f>
        <v>YONDEN</v>
      </c>
      <c r="AW187" s="516"/>
      <c r="AX187" s="516"/>
      <c r="AY187" s="516"/>
      <c r="AZ187" s="516"/>
      <c r="BA187" s="516"/>
      <c r="BB187" s="516"/>
      <c r="BC187" s="517"/>
      <c r="BD187" s="8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</row>
    <row r="188" spans="2:94" ht="13.05" customHeight="1" x14ac:dyDescent="0.15">
      <c r="C188" s="41"/>
      <c r="D188" s="38"/>
      <c r="E188" s="227" t="str">
        <f>IF(K185="","",K185)</f>
        <v/>
      </c>
      <c r="F188" s="206" t="str">
        <f t="shared" si="50"/>
        <v/>
      </c>
      <c r="G188" s="228" t="str">
        <f>IF(I185="","",I185)</f>
        <v/>
      </c>
      <c r="H188" s="357" t="str">
        <f>IF(J185="","",J185)</f>
        <v/>
      </c>
      <c r="I188" s="362"/>
      <c r="J188" s="326"/>
      <c r="K188" s="326"/>
      <c r="L188" s="327"/>
      <c r="M188" s="215"/>
      <c r="N188" s="206" t="str">
        <f t="shared" si="48"/>
        <v/>
      </c>
      <c r="O188" s="216"/>
      <c r="P188" s="371"/>
      <c r="Q188" s="215"/>
      <c r="R188" s="217" t="str">
        <f t="shared" si="49"/>
        <v/>
      </c>
      <c r="S188" s="216"/>
      <c r="T188" s="374"/>
      <c r="U188" s="273">
        <f>Z187</f>
        <v>1</v>
      </c>
      <c r="V188" s="274" t="s">
        <v>20</v>
      </c>
      <c r="W188" s="274">
        <f>AA187</f>
        <v>2</v>
      </c>
      <c r="X188" s="275" t="s">
        <v>17</v>
      </c>
      <c r="Y188" s="152"/>
      <c r="Z188" s="199"/>
      <c r="AA188" s="200"/>
      <c r="AB188" s="199"/>
      <c r="AC188" s="200"/>
      <c r="AD188" s="201"/>
      <c r="AE188" s="200"/>
      <c r="AF188" s="200"/>
      <c r="AG188" s="201"/>
      <c r="AH188" s="100"/>
      <c r="AI188" s="8"/>
      <c r="AN188" s="18"/>
      <c r="AO188" s="18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8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</row>
    <row r="189" spans="2:94" ht="13.05" customHeight="1" x14ac:dyDescent="0.2">
      <c r="C189" s="39" t="s">
        <v>184</v>
      </c>
      <c r="D189" s="40" t="s">
        <v>183</v>
      </c>
      <c r="E189" s="218">
        <f>IF(O183="","",O183)</f>
        <v>21</v>
      </c>
      <c r="F189" s="223" t="str">
        <f t="shared" si="50"/>
        <v>-</v>
      </c>
      <c r="G189" s="219">
        <f>IF(M183="","",M183)</f>
        <v>12</v>
      </c>
      <c r="H189" s="355" t="str">
        <f>IF(P183="","",IF(P183="○","×",IF(P183="×","○")))</f>
        <v>○</v>
      </c>
      <c r="I189" s="230">
        <f>IF(O186="","",O186)</f>
        <v>23</v>
      </c>
      <c r="J189" s="206" t="str">
        <f t="shared" ref="J189:J190" si="51">IF(I189="","","-")</f>
        <v>-</v>
      </c>
      <c r="K189" s="219">
        <f>IF(M186="","",M186)</f>
        <v>21</v>
      </c>
      <c r="L189" s="355" t="str">
        <f>IF(P186="","",IF(P186="○","×",IF(P186="×","○")))</f>
        <v>○</v>
      </c>
      <c r="M189" s="358"/>
      <c r="N189" s="359"/>
      <c r="O189" s="359"/>
      <c r="P189" s="360"/>
      <c r="Q189" s="205">
        <v>21</v>
      </c>
      <c r="R189" s="206" t="str">
        <f t="shared" si="49"/>
        <v>-</v>
      </c>
      <c r="S189" s="207">
        <v>15</v>
      </c>
      <c r="T189" s="373" t="str">
        <f>IF(Q189&lt;&gt;"",IF(Q189&gt;S189,IF(Q190&gt;S190,"○",IF(Q191&gt;S191,"○","×")),IF(Q190&gt;S190,IF(Q191&gt;S191,"○","×"),"×")),"")</f>
        <v>×</v>
      </c>
      <c r="U189" s="430" t="s">
        <v>284</v>
      </c>
      <c r="V189" s="431"/>
      <c r="W189" s="431"/>
      <c r="X189" s="432"/>
      <c r="Y189" s="152"/>
      <c r="Z189" s="190"/>
      <c r="AA189" s="191"/>
      <c r="AB189" s="190"/>
      <c r="AC189" s="191"/>
      <c r="AD189" s="195"/>
      <c r="AE189" s="191"/>
      <c r="AF189" s="191"/>
      <c r="AG189" s="195"/>
      <c r="AH189" s="100"/>
      <c r="AI189" s="8"/>
      <c r="AN189" s="28" t="s">
        <v>41</v>
      </c>
      <c r="AO189" s="28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18"/>
      <c r="BA189" s="18"/>
      <c r="BB189" s="18"/>
      <c r="BC189" s="18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</row>
    <row r="190" spans="2:94" ht="13.05" customHeight="1" x14ac:dyDescent="0.15">
      <c r="C190" s="36" t="s">
        <v>185</v>
      </c>
      <c r="D190" s="37" t="s">
        <v>183</v>
      </c>
      <c r="E190" s="218">
        <f>IF(O184="","",O184)</f>
        <v>15</v>
      </c>
      <c r="F190" s="206" t="str">
        <f t="shared" si="50"/>
        <v>-</v>
      </c>
      <c r="G190" s="219">
        <f>IF(M184="","",M184)</f>
        <v>21</v>
      </c>
      <c r="H190" s="356" t="str">
        <f>IF(J187="","",J187)</f>
        <v/>
      </c>
      <c r="I190" s="230">
        <f>IF(O187="","",O187)</f>
        <v>21</v>
      </c>
      <c r="J190" s="206" t="str">
        <f t="shared" si="51"/>
        <v>-</v>
      </c>
      <c r="K190" s="219">
        <f>IF(M187="","",M187)</f>
        <v>18</v>
      </c>
      <c r="L190" s="356" t="str">
        <f>IF(N187="","",N187)</f>
        <v>-</v>
      </c>
      <c r="M190" s="361"/>
      <c r="N190" s="323"/>
      <c r="O190" s="323"/>
      <c r="P190" s="324"/>
      <c r="Q190" s="205">
        <v>10</v>
      </c>
      <c r="R190" s="206" t="str">
        <f t="shared" si="49"/>
        <v>-</v>
      </c>
      <c r="S190" s="207">
        <v>21</v>
      </c>
      <c r="T190" s="373"/>
      <c r="U190" s="433"/>
      <c r="V190" s="434"/>
      <c r="W190" s="434"/>
      <c r="X190" s="435"/>
      <c r="Y190" s="152"/>
      <c r="Z190" s="190">
        <f>COUNTIF(E189:T191,"○")</f>
        <v>2</v>
      </c>
      <c r="AA190" s="191">
        <f>COUNTIF(E189:T191,"×")</f>
        <v>1</v>
      </c>
      <c r="AB190" s="196">
        <f>(IF((E189&gt;G189),1,0))+(IF((E190&gt;G190),1,0))+(IF((E191&gt;G191),1,0))+(IF((I189&gt;K189),1,0))+(IF((I190&gt;K190),1,0))+(IF((I191&gt;K191),1,0))+(IF((M189&gt;O189),1,0))+(IF((M190&gt;O190),1,0))+(IF((M191&gt;O191),1,0))+(IF((Q189&gt;S189),1,0))+(IF((Q190&gt;S190),1,0))+(IF((Q191&gt;S191),1,0))</f>
        <v>5</v>
      </c>
      <c r="AC190" s="197">
        <f>(IF((E189&lt;G189),1,0))+(IF((E190&lt;G190),1,0))+(IF((E191&lt;G191),1,0))+(IF((I189&lt;K189),1,0))+(IF((I190&lt;K190),1,0))+(IF((I191&lt;K191),1,0))+(IF((M189&lt;O189),1,0))+(IF((M190&lt;O190),1,0))+(IF((M191&lt;O191),1,0))+(IF((Q189&lt;S189),1,0))+(IF((Q190&lt;S190),1,0))+(IF((Q191&lt;S191),1,0))</f>
        <v>3</v>
      </c>
      <c r="AD190" s="198">
        <f>AB190-AC190</f>
        <v>2</v>
      </c>
      <c r="AE190" s="191">
        <f>SUM(E189:E191,I189:I191,M189:M191,Q189:Q191)</f>
        <v>151</v>
      </c>
      <c r="AF190" s="191">
        <f>SUM(G189:G191,K189:K191,O189:O191,S189:S191)</f>
        <v>140</v>
      </c>
      <c r="AG190" s="195">
        <f>AE190-AF190</f>
        <v>11</v>
      </c>
      <c r="AH190" s="100"/>
      <c r="AI190" s="8"/>
      <c r="AN190" s="524" t="str">
        <f>C189</f>
        <v>高橋郁子</v>
      </c>
      <c r="AO190" s="513"/>
      <c r="AP190" s="513"/>
      <c r="AQ190" s="513"/>
      <c r="AR190" s="513"/>
      <c r="AS190" s="513"/>
      <c r="AT190" s="513"/>
      <c r="AU190" s="513"/>
      <c r="AV190" s="512" t="str">
        <f>D189</f>
        <v>イーグル</v>
      </c>
      <c r="AW190" s="513"/>
      <c r="AX190" s="513"/>
      <c r="AY190" s="513"/>
      <c r="AZ190" s="513"/>
      <c r="BA190" s="513"/>
      <c r="BB190" s="513"/>
      <c r="BC190" s="514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</row>
    <row r="191" spans="2:94" ht="13.05" customHeight="1" x14ac:dyDescent="0.15">
      <c r="C191" s="41"/>
      <c r="D191" s="38"/>
      <c r="E191" s="227">
        <f>IF(O185="","",O185)</f>
        <v>21</v>
      </c>
      <c r="F191" s="217" t="str">
        <f t="shared" si="50"/>
        <v>-</v>
      </c>
      <c r="G191" s="228">
        <f>IF(M185="","",M185)</f>
        <v>11</v>
      </c>
      <c r="H191" s="357" t="str">
        <f>IF(J188="","",J188)</f>
        <v/>
      </c>
      <c r="I191" s="276" t="str">
        <f>IF(O188="","",O188)</f>
        <v/>
      </c>
      <c r="J191" s="206" t="str">
        <f>IF(I191="","","-")</f>
        <v/>
      </c>
      <c r="K191" s="228" t="str">
        <f>IF(M188="","",M188)</f>
        <v/>
      </c>
      <c r="L191" s="357" t="str">
        <f>IF(N188="","",N188)</f>
        <v/>
      </c>
      <c r="M191" s="362"/>
      <c r="N191" s="326"/>
      <c r="O191" s="326"/>
      <c r="P191" s="327"/>
      <c r="Q191" s="215">
        <v>19</v>
      </c>
      <c r="R191" s="206" t="str">
        <f t="shared" si="49"/>
        <v>-</v>
      </c>
      <c r="S191" s="216">
        <v>21</v>
      </c>
      <c r="T191" s="374"/>
      <c r="U191" s="273">
        <f>Z190</f>
        <v>2</v>
      </c>
      <c r="V191" s="274" t="s">
        <v>20</v>
      </c>
      <c r="W191" s="274">
        <f>AA190</f>
        <v>1</v>
      </c>
      <c r="X191" s="275" t="s">
        <v>17</v>
      </c>
      <c r="Y191" s="152"/>
      <c r="Z191" s="190"/>
      <c r="AA191" s="191"/>
      <c r="AB191" s="190"/>
      <c r="AC191" s="191"/>
      <c r="AD191" s="195"/>
      <c r="AE191" s="191"/>
      <c r="AF191" s="191"/>
      <c r="AG191" s="195"/>
      <c r="AH191" s="100"/>
      <c r="AI191" s="8"/>
      <c r="AN191" s="523" t="str">
        <f>C190</f>
        <v>森藤明美</v>
      </c>
      <c r="AO191" s="516"/>
      <c r="AP191" s="516"/>
      <c r="AQ191" s="516"/>
      <c r="AR191" s="516"/>
      <c r="AS191" s="516"/>
      <c r="AT191" s="516"/>
      <c r="AU191" s="516"/>
      <c r="AV191" s="515" t="str">
        <f>D190</f>
        <v>イーグル</v>
      </c>
      <c r="AW191" s="516"/>
      <c r="AX191" s="516"/>
      <c r="AY191" s="516"/>
      <c r="AZ191" s="516"/>
      <c r="BA191" s="516"/>
      <c r="BB191" s="516"/>
      <c r="BC191" s="517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</row>
    <row r="192" spans="2:94" ht="13.05" customHeight="1" x14ac:dyDescent="0.15">
      <c r="C192" s="36" t="s">
        <v>177</v>
      </c>
      <c r="D192" s="40" t="s">
        <v>10</v>
      </c>
      <c r="E192" s="218">
        <f>IF(S183="","",S183)</f>
        <v>21</v>
      </c>
      <c r="F192" s="206" t="str">
        <f t="shared" si="50"/>
        <v>-</v>
      </c>
      <c r="G192" s="219">
        <f>IF(Q183="","",Q183)</f>
        <v>19</v>
      </c>
      <c r="H192" s="355" t="str">
        <f>IF(T183="","",IF(T183="○","×",IF(T183="×","○")))</f>
        <v>○</v>
      </c>
      <c r="I192" s="230">
        <f>IF(S186="","",S186)</f>
        <v>21</v>
      </c>
      <c r="J192" s="223" t="str">
        <f t="shared" ref="J192:J194" si="52">IF(I192="","","-")</f>
        <v>-</v>
      </c>
      <c r="K192" s="219">
        <f>IF(Q186="","",Q186)</f>
        <v>12</v>
      </c>
      <c r="L192" s="355" t="str">
        <f>IF(T186="","",IF(T186="○","×",IF(T186="×","○")))</f>
        <v>○</v>
      </c>
      <c r="M192" s="233">
        <f>IF(S189="","",S189)</f>
        <v>15</v>
      </c>
      <c r="N192" s="206" t="str">
        <f>IF(M192="","","-")</f>
        <v>-</v>
      </c>
      <c r="O192" s="232">
        <f>IF(Q189="","",Q189)</f>
        <v>21</v>
      </c>
      <c r="P192" s="355" t="str">
        <f>IF(T189="","",IF(T189="○","×",IF(T189="×","○")))</f>
        <v>○</v>
      </c>
      <c r="Q192" s="358"/>
      <c r="R192" s="359"/>
      <c r="S192" s="359"/>
      <c r="T192" s="384"/>
      <c r="U192" s="430" t="s">
        <v>283</v>
      </c>
      <c r="V192" s="431"/>
      <c r="W192" s="431"/>
      <c r="X192" s="432"/>
      <c r="Y192" s="152"/>
      <c r="Z192" s="192"/>
      <c r="AA192" s="193"/>
      <c r="AB192" s="192"/>
      <c r="AC192" s="193"/>
      <c r="AD192" s="194"/>
      <c r="AE192" s="193"/>
      <c r="AF192" s="193"/>
      <c r="AG192" s="194"/>
      <c r="AH192" s="100"/>
      <c r="AI192" s="8"/>
      <c r="AS192" s="8"/>
      <c r="AT192" s="8"/>
      <c r="AU192" s="8"/>
      <c r="AV192" s="8"/>
      <c r="AW192" s="8"/>
      <c r="AX192" s="8"/>
      <c r="AY192" s="8"/>
      <c r="AZ192" s="8"/>
      <c r="BA192" s="8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</row>
    <row r="193" spans="1:94" ht="13.05" customHeight="1" x14ac:dyDescent="0.15">
      <c r="C193" s="36" t="s">
        <v>178</v>
      </c>
      <c r="D193" s="37" t="s">
        <v>47</v>
      </c>
      <c r="E193" s="218">
        <f>IF(S184="","",S184)</f>
        <v>16</v>
      </c>
      <c r="F193" s="206" t="str">
        <f t="shared" si="50"/>
        <v>-</v>
      </c>
      <c r="G193" s="219">
        <f>IF(Q184="","",Q184)</f>
        <v>21</v>
      </c>
      <c r="H193" s="356" t="str">
        <f>IF(J190="","",J190)</f>
        <v>-</v>
      </c>
      <c r="I193" s="230">
        <f>IF(S187="","",S187)</f>
        <v>21</v>
      </c>
      <c r="J193" s="206" t="str">
        <f t="shared" si="52"/>
        <v>-</v>
      </c>
      <c r="K193" s="219">
        <f>IF(Q187="","",Q187)</f>
        <v>16</v>
      </c>
      <c r="L193" s="356" t="str">
        <f>IF(N190="","",N190)</f>
        <v/>
      </c>
      <c r="M193" s="230">
        <f>IF(S190="","",S190)</f>
        <v>21</v>
      </c>
      <c r="N193" s="206" t="str">
        <f>IF(M193="","","-")</f>
        <v>-</v>
      </c>
      <c r="O193" s="219">
        <f>IF(Q190="","",Q190)</f>
        <v>10</v>
      </c>
      <c r="P193" s="356" t="str">
        <f>IF(R190="","",R190)</f>
        <v>-</v>
      </c>
      <c r="Q193" s="361"/>
      <c r="R193" s="323"/>
      <c r="S193" s="323"/>
      <c r="T193" s="385"/>
      <c r="U193" s="433"/>
      <c r="V193" s="434"/>
      <c r="W193" s="434"/>
      <c r="X193" s="435"/>
      <c r="Y193" s="152"/>
      <c r="Z193" s="190">
        <f>COUNTIF(E192:T194,"○")</f>
        <v>3</v>
      </c>
      <c r="AA193" s="191">
        <f>COUNTIF(E192:T194,"×")</f>
        <v>0</v>
      </c>
      <c r="AB193" s="196">
        <f>(IF((E192&gt;G192),1,0))+(IF((E193&gt;G193),1,0))+(IF((E194&gt;G194),1,0))+(IF((I192&gt;K192),1,0))+(IF((I193&gt;K193),1,0))+(IF((I194&gt;K194),1,0))+(IF((M192&gt;O192),1,0))+(IF((M193&gt;O193),1,0))+(IF((M194&gt;O194),1,0))+(IF((Q192&gt;S192),1,0))+(IF((Q193&gt;S193),1,0))+(IF((Q194&gt;S194),1,0))</f>
        <v>6</v>
      </c>
      <c r="AC193" s="197">
        <f>(IF((E192&lt;G192),1,0))+(IF((E193&lt;G193),1,0))+(IF((E194&lt;G194),1,0))+(IF((I192&lt;K192),1,0))+(IF((I193&lt;K193),1,0))+(IF((I194&lt;K194),1,0))+(IF((M192&lt;O192),1,0))+(IF((M193&lt;O193),1,0))+(IF((M194&lt;O194),1,0))+(IF((Q192&lt;S192),1,0))+(IF((Q193&lt;S193),1,0))+(IF((Q194&lt;S194),1,0))</f>
        <v>2</v>
      </c>
      <c r="AD193" s="198">
        <f>AB193-AC193</f>
        <v>4</v>
      </c>
      <c r="AE193" s="191">
        <f>SUM(E192:E194,I192:I194,M192:M194,Q192:Q194)</f>
        <v>157</v>
      </c>
      <c r="AF193" s="191">
        <f>SUM(G192:G194,K192:K194,O192:O194,S192:S194)</f>
        <v>127</v>
      </c>
      <c r="AG193" s="195">
        <f>AE193-AF193</f>
        <v>30</v>
      </c>
      <c r="AH193" s="100"/>
      <c r="AI193" s="8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</row>
    <row r="194" spans="1:94" ht="13.05" customHeight="1" thickBot="1" x14ac:dyDescent="0.2">
      <c r="C194" s="42"/>
      <c r="D194" s="43"/>
      <c r="E194" s="234">
        <f>IF(S185="","",S185)</f>
        <v>21</v>
      </c>
      <c r="F194" s="235" t="str">
        <f t="shared" si="50"/>
        <v>-</v>
      </c>
      <c r="G194" s="236">
        <f>IF(Q185="","",Q185)</f>
        <v>9</v>
      </c>
      <c r="H194" s="366" t="str">
        <f>IF(J191="","",J191)</f>
        <v/>
      </c>
      <c r="I194" s="237" t="str">
        <f>IF(S188="","",S188)</f>
        <v/>
      </c>
      <c r="J194" s="235" t="str">
        <f t="shared" si="52"/>
        <v/>
      </c>
      <c r="K194" s="236" t="str">
        <f>IF(Q188="","",Q188)</f>
        <v/>
      </c>
      <c r="L194" s="366" t="str">
        <f>IF(N191="","",N191)</f>
        <v/>
      </c>
      <c r="M194" s="237">
        <f>IF(S191="","",S191)</f>
        <v>21</v>
      </c>
      <c r="N194" s="235" t="str">
        <f>IF(M194="","","-")</f>
        <v>-</v>
      </c>
      <c r="O194" s="236">
        <f>IF(Q191="","",Q191)</f>
        <v>19</v>
      </c>
      <c r="P194" s="366" t="str">
        <f>IF(R191="","",R191)</f>
        <v>-</v>
      </c>
      <c r="Q194" s="367"/>
      <c r="R194" s="368"/>
      <c r="S194" s="368"/>
      <c r="T194" s="386"/>
      <c r="U194" s="185">
        <f>Z193</f>
        <v>3</v>
      </c>
      <c r="V194" s="186" t="s">
        <v>20</v>
      </c>
      <c r="W194" s="186">
        <f>AA193</f>
        <v>0</v>
      </c>
      <c r="X194" s="187" t="s">
        <v>17</v>
      </c>
      <c r="Y194" s="152"/>
      <c r="Z194" s="199"/>
      <c r="AA194" s="200"/>
      <c r="AB194" s="199"/>
      <c r="AC194" s="200"/>
      <c r="AD194" s="201"/>
      <c r="AE194" s="200"/>
      <c r="AF194" s="200"/>
      <c r="AG194" s="201"/>
      <c r="AH194" s="100"/>
      <c r="AI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</row>
    <row r="195" spans="1:94" ht="13.05" customHeight="1" thickBot="1" x14ac:dyDescent="0.25">
      <c r="B195" s="8"/>
      <c r="L195" s="14"/>
      <c r="M195" s="14"/>
      <c r="N195" s="14"/>
      <c r="O195" s="14"/>
      <c r="P195" s="14"/>
      <c r="Q195" s="14"/>
      <c r="R195" s="14"/>
      <c r="S195" s="6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8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CG195" s="5"/>
      <c r="CH195" s="5"/>
      <c r="CI195" s="5"/>
      <c r="CJ195" s="5"/>
      <c r="CK195" s="5"/>
      <c r="CL195" s="5"/>
      <c r="CM195" s="5"/>
      <c r="CN195" s="5"/>
      <c r="CO195" s="5"/>
      <c r="CP195" s="5"/>
    </row>
    <row r="196" spans="1:94" ht="13.05" customHeight="1" x14ac:dyDescent="0.2"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77"/>
      <c r="M196" s="77"/>
      <c r="N196" s="77"/>
      <c r="O196" s="77"/>
      <c r="P196" s="77"/>
      <c r="Q196" s="77"/>
      <c r="R196" s="77"/>
      <c r="S196" s="78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6"/>
      <c r="CG196" s="5"/>
      <c r="CH196" s="5"/>
      <c r="CI196" s="5"/>
      <c r="CJ196" s="5"/>
      <c r="CK196" s="5"/>
      <c r="CL196" s="5"/>
      <c r="CM196" s="5"/>
      <c r="CN196" s="5"/>
      <c r="CO196" s="5"/>
      <c r="CP196" s="5"/>
    </row>
    <row r="197" spans="1:94" ht="13.05" customHeight="1" thickBot="1" x14ac:dyDescent="0.25">
      <c r="B197" s="8"/>
      <c r="C197" s="389" t="s">
        <v>241</v>
      </c>
      <c r="D197" s="389"/>
      <c r="E197" s="389"/>
      <c r="F197" s="389"/>
      <c r="G197" s="389"/>
      <c r="H197" s="389"/>
      <c r="I197" s="389"/>
      <c r="J197" s="389"/>
      <c r="K197" s="389"/>
      <c r="L197" s="389"/>
      <c r="M197" s="389"/>
      <c r="N197" s="389"/>
      <c r="O197" s="389"/>
      <c r="P197" s="389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427" t="s">
        <v>0</v>
      </c>
      <c r="AG197" s="428"/>
      <c r="AH197" s="428"/>
      <c r="AI197" s="428"/>
      <c r="AJ197" s="478" t="s">
        <v>274</v>
      </c>
      <c r="AK197" s="479"/>
      <c r="AL197" s="479"/>
      <c r="AM197" s="479"/>
      <c r="AN197" s="479"/>
      <c r="AO197" s="479"/>
      <c r="AP197" s="479" t="s">
        <v>275</v>
      </c>
      <c r="AQ197" s="479"/>
      <c r="AR197" s="479"/>
      <c r="AS197" s="479"/>
      <c r="AT197" s="479"/>
      <c r="AU197" s="479"/>
      <c r="AV197" s="480"/>
      <c r="AW197" s="16"/>
      <c r="AX197" s="16"/>
      <c r="AY197" s="16"/>
      <c r="AZ197" s="16"/>
      <c r="BA197" s="16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</row>
    <row r="198" spans="1:94" ht="13.05" customHeight="1" thickTop="1" thickBot="1" x14ac:dyDescent="0.25">
      <c r="B198" s="8"/>
      <c r="C198" s="389"/>
      <c r="D198" s="389"/>
      <c r="E198" s="389"/>
      <c r="F198" s="389"/>
      <c r="G198" s="389"/>
      <c r="H198" s="389"/>
      <c r="I198" s="389"/>
      <c r="J198" s="389"/>
      <c r="K198" s="389"/>
      <c r="L198" s="389"/>
      <c r="M198" s="389"/>
      <c r="N198" s="389"/>
      <c r="O198" s="389"/>
      <c r="P198" s="389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424"/>
      <c r="AG198" s="425"/>
      <c r="AH198" s="425"/>
      <c r="AI198" s="425"/>
      <c r="AJ198" s="494" t="s">
        <v>276</v>
      </c>
      <c r="AK198" s="476"/>
      <c r="AL198" s="476"/>
      <c r="AM198" s="476"/>
      <c r="AN198" s="476"/>
      <c r="AO198" s="476"/>
      <c r="AP198" s="476" t="s">
        <v>277</v>
      </c>
      <c r="AQ198" s="476"/>
      <c r="AR198" s="476"/>
      <c r="AS198" s="476"/>
      <c r="AT198" s="476"/>
      <c r="AU198" s="476"/>
      <c r="AV198" s="477"/>
      <c r="AW198" s="124"/>
      <c r="AX198" s="125">
        <v>15</v>
      </c>
      <c r="AY198" s="126">
        <v>15</v>
      </c>
      <c r="AZ198" s="17"/>
      <c r="BA198" s="16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</row>
    <row r="199" spans="1:94" ht="13.05" customHeight="1" thickTop="1" x14ac:dyDescent="0.2">
      <c r="B199" s="8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389"/>
      <c r="N199" s="389"/>
      <c r="O199" s="389"/>
      <c r="P199" s="389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418" t="s">
        <v>4</v>
      </c>
      <c r="AG199" s="419"/>
      <c r="AH199" s="419"/>
      <c r="AI199" s="419"/>
      <c r="AJ199" s="478" t="s">
        <v>251</v>
      </c>
      <c r="AK199" s="479"/>
      <c r="AL199" s="479"/>
      <c r="AM199" s="479"/>
      <c r="AN199" s="479"/>
      <c r="AO199" s="479"/>
      <c r="AP199" s="479" t="s">
        <v>191</v>
      </c>
      <c r="AQ199" s="479"/>
      <c r="AR199" s="479"/>
      <c r="AS199" s="479"/>
      <c r="AT199" s="479"/>
      <c r="AU199" s="479"/>
      <c r="AV199" s="480"/>
      <c r="AW199" s="105"/>
      <c r="AX199" s="106">
        <v>13</v>
      </c>
      <c r="AY199" s="107">
        <v>13</v>
      </c>
      <c r="AZ199" s="108"/>
      <c r="BA199" s="16"/>
      <c r="BB199" s="28" t="s">
        <v>25</v>
      </c>
      <c r="BC199" s="27"/>
      <c r="BD199" s="27"/>
      <c r="BE199" s="27"/>
      <c r="BF199" s="27"/>
      <c r="BG199" s="99"/>
      <c r="BH199" s="99"/>
      <c r="BI199" s="99"/>
      <c r="BJ199" s="99"/>
      <c r="BK199" s="99"/>
      <c r="BL199" s="99"/>
      <c r="BM199" s="99"/>
      <c r="BN199" s="99"/>
      <c r="BO199" s="99"/>
      <c r="BP199" s="99"/>
      <c r="BQ199" s="99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</row>
    <row r="200" spans="1:94" ht="13.05" customHeight="1" thickBot="1" x14ac:dyDescent="0.25">
      <c r="B200" s="8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389"/>
      <c r="N200" s="389"/>
      <c r="O200" s="389"/>
      <c r="P200" s="389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424"/>
      <c r="AG200" s="425"/>
      <c r="AH200" s="425"/>
      <c r="AI200" s="425"/>
      <c r="AJ200" s="494" t="s">
        <v>252</v>
      </c>
      <c r="AK200" s="476"/>
      <c r="AL200" s="476"/>
      <c r="AM200" s="476"/>
      <c r="AN200" s="476"/>
      <c r="AO200" s="476"/>
      <c r="AP200" s="476" t="s">
        <v>191</v>
      </c>
      <c r="AQ200" s="476"/>
      <c r="AR200" s="476"/>
      <c r="AS200" s="476"/>
      <c r="AT200" s="476"/>
      <c r="AU200" s="476"/>
      <c r="AV200" s="477"/>
      <c r="AW200" s="17"/>
      <c r="AX200" s="109">
        <v>9</v>
      </c>
      <c r="AY200" s="109">
        <v>16</v>
      </c>
      <c r="AZ200" s="110">
        <v>9</v>
      </c>
      <c r="BA200" s="16"/>
      <c r="BB200" s="518" t="str">
        <f>AJ203</f>
        <v>田邊文子</v>
      </c>
      <c r="BC200" s="513"/>
      <c r="BD200" s="513"/>
      <c r="BE200" s="513"/>
      <c r="BF200" s="513"/>
      <c r="BG200" s="513"/>
      <c r="BH200" s="513"/>
      <c r="BI200" s="512" t="str">
        <f>AP203</f>
        <v>ナチュラルハート</v>
      </c>
      <c r="BJ200" s="513"/>
      <c r="BK200" s="513"/>
      <c r="BL200" s="513"/>
      <c r="BM200" s="513"/>
      <c r="BN200" s="513"/>
      <c r="BO200" s="513"/>
      <c r="BP200" s="513"/>
      <c r="BQ200" s="514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</row>
    <row r="201" spans="1:94" ht="13.05" customHeight="1" thickTop="1" x14ac:dyDescent="0.2">
      <c r="B201" s="8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18" t="s">
        <v>5</v>
      </c>
      <c r="AG201" s="419"/>
      <c r="AH201" s="419"/>
      <c r="AI201" s="419"/>
      <c r="AJ201" s="478" t="s">
        <v>312</v>
      </c>
      <c r="AK201" s="479"/>
      <c r="AL201" s="479"/>
      <c r="AM201" s="479"/>
      <c r="AN201" s="479"/>
      <c r="AO201" s="479"/>
      <c r="AP201" s="479" t="s">
        <v>33</v>
      </c>
      <c r="AQ201" s="479"/>
      <c r="AR201" s="479"/>
      <c r="AS201" s="479"/>
      <c r="AT201" s="479"/>
      <c r="AU201" s="479"/>
      <c r="AV201" s="480"/>
      <c r="AW201" s="17"/>
      <c r="AX201" s="109">
        <v>15</v>
      </c>
      <c r="AY201" s="109">
        <v>14</v>
      </c>
      <c r="AZ201" s="129">
        <v>15</v>
      </c>
      <c r="BA201" s="134"/>
      <c r="BB201" s="519" t="str">
        <f>AJ204</f>
        <v>丹　昌子</v>
      </c>
      <c r="BC201" s="516"/>
      <c r="BD201" s="516"/>
      <c r="BE201" s="516"/>
      <c r="BF201" s="516"/>
      <c r="BG201" s="516"/>
      <c r="BH201" s="516"/>
      <c r="BI201" s="515" t="str">
        <f>AP204</f>
        <v>ナチュラルハート</v>
      </c>
      <c r="BJ201" s="516"/>
      <c r="BK201" s="516"/>
      <c r="BL201" s="516"/>
      <c r="BM201" s="516"/>
      <c r="BN201" s="516"/>
      <c r="BO201" s="516"/>
      <c r="BP201" s="516"/>
      <c r="BQ201" s="517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</row>
    <row r="202" spans="1:94" ht="13.05" customHeight="1" thickBot="1" x14ac:dyDescent="0.25">
      <c r="B202" s="8"/>
      <c r="C202" s="47"/>
      <c r="D202" s="310" t="s">
        <v>215</v>
      </c>
      <c r="E202" s="310"/>
      <c r="F202" s="310"/>
      <c r="G202" s="310"/>
      <c r="H202" s="310"/>
      <c r="I202" s="310"/>
      <c r="J202" s="310"/>
      <c r="K202" s="310"/>
      <c r="L202" s="310"/>
      <c r="M202" s="310"/>
      <c r="N202" s="310"/>
      <c r="O202" s="310"/>
      <c r="P202" s="310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424"/>
      <c r="AG202" s="425"/>
      <c r="AH202" s="425"/>
      <c r="AI202" s="425"/>
      <c r="AJ202" s="494" t="s">
        <v>313</v>
      </c>
      <c r="AK202" s="476"/>
      <c r="AL202" s="476"/>
      <c r="AM202" s="476"/>
      <c r="AN202" s="476"/>
      <c r="AO202" s="476"/>
      <c r="AP202" s="476" t="s">
        <v>33</v>
      </c>
      <c r="AQ202" s="476"/>
      <c r="AR202" s="476"/>
      <c r="AS202" s="476"/>
      <c r="AT202" s="476"/>
      <c r="AU202" s="476"/>
      <c r="AV202" s="477"/>
      <c r="AW202" s="111"/>
      <c r="AX202" s="111">
        <v>8</v>
      </c>
      <c r="AY202" s="112">
        <v>10</v>
      </c>
      <c r="AZ202" s="133"/>
      <c r="BA202" s="16"/>
      <c r="BB202" s="74" t="s">
        <v>24</v>
      </c>
      <c r="BC202" s="74"/>
      <c r="BD202" s="74"/>
      <c r="BE202" s="74"/>
      <c r="BF202" s="74"/>
      <c r="BG202" s="74"/>
      <c r="BH202" s="74"/>
      <c r="BI202" s="74"/>
      <c r="BJ202" s="74"/>
      <c r="BK202" s="74"/>
      <c r="BL202" s="114"/>
      <c r="BM202" s="74"/>
      <c r="BN202" s="74"/>
      <c r="BO202" s="74"/>
      <c r="BP202" s="74"/>
      <c r="BQ202" s="23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</row>
    <row r="203" spans="1:94" ht="13.05" customHeight="1" thickTop="1" thickBot="1" x14ac:dyDescent="0.25">
      <c r="B203" s="8"/>
      <c r="C203" s="47"/>
      <c r="D203" s="310"/>
      <c r="E203" s="310"/>
      <c r="F203" s="310"/>
      <c r="G203" s="310"/>
      <c r="H203" s="310"/>
      <c r="I203" s="310"/>
      <c r="J203" s="310"/>
      <c r="K203" s="310"/>
      <c r="L203" s="310"/>
      <c r="M203" s="310"/>
      <c r="N203" s="310"/>
      <c r="O203" s="310"/>
      <c r="P203" s="310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418" t="s">
        <v>1</v>
      </c>
      <c r="AG203" s="419"/>
      <c r="AH203" s="419"/>
      <c r="AI203" s="419"/>
      <c r="AJ203" s="478" t="s">
        <v>247</v>
      </c>
      <c r="AK203" s="479"/>
      <c r="AL203" s="479"/>
      <c r="AM203" s="479"/>
      <c r="AN203" s="479"/>
      <c r="AO203" s="479"/>
      <c r="AP203" s="479" t="s">
        <v>190</v>
      </c>
      <c r="AQ203" s="479"/>
      <c r="AR203" s="479"/>
      <c r="AS203" s="479"/>
      <c r="AT203" s="479"/>
      <c r="AU203" s="479"/>
      <c r="AV203" s="480"/>
      <c r="AW203" s="118"/>
      <c r="AX203" s="119">
        <v>15</v>
      </c>
      <c r="AY203" s="120">
        <v>15</v>
      </c>
      <c r="AZ203" s="17"/>
      <c r="BA203" s="16"/>
      <c r="BB203" s="518" t="str">
        <f>AJ197</f>
        <v>佐藤美翔</v>
      </c>
      <c r="BC203" s="513"/>
      <c r="BD203" s="513"/>
      <c r="BE203" s="513"/>
      <c r="BF203" s="513"/>
      <c r="BG203" s="513"/>
      <c r="BH203" s="513"/>
      <c r="BI203" s="512" t="str">
        <f>AP197</f>
        <v>中萩ＪＢＣ</v>
      </c>
      <c r="BJ203" s="513"/>
      <c r="BK203" s="513"/>
      <c r="BL203" s="513"/>
      <c r="BM203" s="513"/>
      <c r="BN203" s="513"/>
      <c r="BO203" s="513"/>
      <c r="BP203" s="513"/>
      <c r="BQ203" s="514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</row>
    <row r="204" spans="1:94" ht="13.05" customHeight="1" thickTop="1" x14ac:dyDescent="0.2">
      <c r="B204" s="8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21"/>
      <c r="AG204" s="422"/>
      <c r="AH204" s="422"/>
      <c r="AI204" s="422"/>
      <c r="AJ204" s="497" t="s">
        <v>248</v>
      </c>
      <c r="AK204" s="495"/>
      <c r="AL204" s="495"/>
      <c r="AM204" s="495"/>
      <c r="AN204" s="495"/>
      <c r="AO204" s="495"/>
      <c r="AP204" s="495" t="s">
        <v>190</v>
      </c>
      <c r="AQ204" s="495"/>
      <c r="AR204" s="495"/>
      <c r="AS204" s="495"/>
      <c r="AT204" s="495"/>
      <c r="AU204" s="495"/>
      <c r="AV204" s="496"/>
      <c r="AW204" s="17"/>
      <c r="AX204" s="17"/>
      <c r="AY204" s="17"/>
      <c r="AZ204" s="17"/>
      <c r="BA204" s="16"/>
      <c r="BB204" s="519" t="str">
        <f>AJ198</f>
        <v>山中多希莉</v>
      </c>
      <c r="BC204" s="516"/>
      <c r="BD204" s="516"/>
      <c r="BE204" s="516"/>
      <c r="BF204" s="516"/>
      <c r="BG204" s="516"/>
      <c r="BH204" s="516"/>
      <c r="BI204" s="515" t="str">
        <f>AP198</f>
        <v>ＪＢＦ船木</v>
      </c>
      <c r="BJ204" s="516"/>
      <c r="BK204" s="516"/>
      <c r="BL204" s="516"/>
      <c r="BM204" s="516"/>
      <c r="BN204" s="516"/>
      <c r="BO204" s="516"/>
      <c r="BP204" s="516"/>
      <c r="BQ204" s="517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</row>
    <row r="205" spans="1:94" ht="13.05" customHeight="1" thickBot="1" x14ac:dyDescent="0.25">
      <c r="B205" s="8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1"/>
      <c r="R205" s="81"/>
      <c r="S205" s="81"/>
      <c r="T205" s="81"/>
      <c r="U205" s="47"/>
      <c r="V205" s="47"/>
      <c r="W205" s="32"/>
      <c r="X205" s="32"/>
      <c r="Y205" s="8"/>
      <c r="Z205" s="8"/>
      <c r="AA205" s="8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</row>
    <row r="206" spans="1:94" ht="12" customHeight="1" x14ac:dyDescent="0.2">
      <c r="A206" s="21"/>
      <c r="B206" s="21"/>
      <c r="C206" s="313" t="s">
        <v>7</v>
      </c>
      <c r="D206" s="315"/>
      <c r="E206" s="347" t="str">
        <f>C208</f>
        <v>合田はるみ</v>
      </c>
      <c r="F206" s="348"/>
      <c r="G206" s="348"/>
      <c r="H206" s="349"/>
      <c r="I206" s="350" t="str">
        <f>C211</f>
        <v>山内莉橙</v>
      </c>
      <c r="J206" s="348"/>
      <c r="K206" s="348"/>
      <c r="L206" s="349"/>
      <c r="M206" s="350" t="str">
        <f>C214</f>
        <v>佐伯望</v>
      </c>
      <c r="N206" s="348"/>
      <c r="O206" s="348"/>
      <c r="P206" s="349"/>
      <c r="Q206" s="350" t="str">
        <f>C217</f>
        <v>髙橋理夢</v>
      </c>
      <c r="R206" s="348"/>
      <c r="S206" s="348"/>
      <c r="T206" s="349"/>
      <c r="U206" s="350" t="str">
        <f>C220</f>
        <v>佐藤美翔</v>
      </c>
      <c r="V206" s="348"/>
      <c r="W206" s="348"/>
      <c r="X206" s="349"/>
      <c r="Y206" s="448" t="s">
        <v>11</v>
      </c>
      <c r="Z206" s="449"/>
      <c r="AA206" s="449"/>
      <c r="AB206" s="450"/>
      <c r="AC206" s="240"/>
      <c r="AD206" s="439" t="s">
        <v>13</v>
      </c>
      <c r="AE206" s="440"/>
      <c r="AF206" s="441" t="s">
        <v>14</v>
      </c>
      <c r="AG206" s="442"/>
      <c r="AH206" s="443"/>
      <c r="AI206" s="444" t="s">
        <v>15</v>
      </c>
      <c r="AJ206" s="445"/>
      <c r="AK206" s="446"/>
      <c r="AM206" s="313" t="s">
        <v>246</v>
      </c>
      <c r="AN206" s="314"/>
      <c r="AO206" s="314"/>
      <c r="AP206" s="314"/>
      <c r="AQ206" s="314"/>
      <c r="AR206" s="314"/>
      <c r="AS206" s="314"/>
      <c r="AT206" s="314"/>
      <c r="AU206" s="314"/>
      <c r="AV206" s="314"/>
      <c r="AW206" s="315"/>
      <c r="AX206" s="347" t="str">
        <f>AM208</f>
        <v>田邊文子</v>
      </c>
      <c r="AY206" s="348"/>
      <c r="AZ206" s="348"/>
      <c r="BA206" s="349"/>
      <c r="BB206" s="350" t="str">
        <f>AM211</f>
        <v>加地和佳奈</v>
      </c>
      <c r="BC206" s="348"/>
      <c r="BD206" s="348"/>
      <c r="BE206" s="349"/>
      <c r="BF206" s="350" t="str">
        <f>AM214</f>
        <v>橋本いずみ</v>
      </c>
      <c r="BG206" s="348"/>
      <c r="BH206" s="348"/>
      <c r="BI206" s="349"/>
      <c r="BJ206" s="350" t="str">
        <f>AM217</f>
        <v>猪川なのは</v>
      </c>
      <c r="BK206" s="348"/>
      <c r="BL206" s="348"/>
      <c r="BM206" s="349"/>
      <c r="BN206" s="350" t="str">
        <f>AM220</f>
        <v>瀬戸丸優音</v>
      </c>
      <c r="BO206" s="348"/>
      <c r="BP206" s="348"/>
      <c r="BQ206" s="349"/>
      <c r="BR206" s="448" t="s">
        <v>11</v>
      </c>
      <c r="BS206" s="449"/>
      <c r="BT206" s="449"/>
      <c r="BU206" s="450"/>
      <c r="BV206" s="240"/>
      <c r="BW206" s="439" t="s">
        <v>13</v>
      </c>
      <c r="BX206" s="440"/>
      <c r="BY206" s="441" t="s">
        <v>14</v>
      </c>
      <c r="BZ206" s="442"/>
      <c r="CA206" s="443"/>
      <c r="CB206" s="444" t="s">
        <v>15</v>
      </c>
      <c r="CC206" s="445"/>
      <c r="CD206" s="446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</row>
    <row r="207" spans="1:94" ht="12" customHeight="1" thickBot="1" x14ac:dyDescent="0.25">
      <c r="A207" s="21"/>
      <c r="B207" s="21"/>
      <c r="C207" s="316"/>
      <c r="D207" s="318"/>
      <c r="E207" s="352" t="str">
        <f>C209</f>
        <v>荻田アツ子</v>
      </c>
      <c r="F207" s="353"/>
      <c r="G207" s="353"/>
      <c r="H207" s="354"/>
      <c r="I207" s="378" t="str">
        <f>C212</f>
        <v>星加結心</v>
      </c>
      <c r="J207" s="353"/>
      <c r="K207" s="353"/>
      <c r="L207" s="354"/>
      <c r="M207" s="378" t="str">
        <f>C215</f>
        <v>佐伯希絆愛</v>
      </c>
      <c r="N207" s="353"/>
      <c r="O207" s="353"/>
      <c r="P207" s="354"/>
      <c r="Q207" s="378" t="str">
        <f>C218</f>
        <v>白木彩夏</v>
      </c>
      <c r="R207" s="353"/>
      <c r="S207" s="353"/>
      <c r="T207" s="354"/>
      <c r="U207" s="378" t="str">
        <f>C221</f>
        <v>山中多希莉</v>
      </c>
      <c r="V207" s="353"/>
      <c r="W207" s="353"/>
      <c r="X207" s="354"/>
      <c r="Y207" s="390" t="s">
        <v>12</v>
      </c>
      <c r="Z207" s="391"/>
      <c r="AA207" s="391"/>
      <c r="AB207" s="392"/>
      <c r="AC207" s="240"/>
      <c r="AD207" s="153" t="s">
        <v>16</v>
      </c>
      <c r="AE207" s="155" t="s">
        <v>17</v>
      </c>
      <c r="AF207" s="153" t="s">
        <v>9</v>
      </c>
      <c r="AG207" s="155" t="s">
        <v>18</v>
      </c>
      <c r="AH207" s="154" t="s">
        <v>19</v>
      </c>
      <c r="AI207" s="155" t="s">
        <v>9</v>
      </c>
      <c r="AJ207" s="155" t="s">
        <v>18</v>
      </c>
      <c r="AK207" s="154" t="s">
        <v>19</v>
      </c>
      <c r="AM207" s="316"/>
      <c r="AN207" s="317"/>
      <c r="AO207" s="317"/>
      <c r="AP207" s="317"/>
      <c r="AQ207" s="317"/>
      <c r="AR207" s="317"/>
      <c r="AS207" s="317"/>
      <c r="AT207" s="317"/>
      <c r="AU207" s="317"/>
      <c r="AV207" s="317"/>
      <c r="AW207" s="318"/>
      <c r="AX207" s="352" t="str">
        <f>AM209</f>
        <v>丹　昌子</v>
      </c>
      <c r="AY207" s="353"/>
      <c r="AZ207" s="353"/>
      <c r="BA207" s="354"/>
      <c r="BB207" s="378" t="str">
        <f>AM212</f>
        <v>笹野芽生</v>
      </c>
      <c r="BC207" s="353"/>
      <c r="BD207" s="353"/>
      <c r="BE207" s="354"/>
      <c r="BF207" s="378" t="str">
        <f>AM215</f>
        <v>堀田好江</v>
      </c>
      <c r="BG207" s="353"/>
      <c r="BH207" s="353"/>
      <c r="BI207" s="354"/>
      <c r="BJ207" s="378" t="str">
        <f>AM218</f>
        <v>今城亜美</v>
      </c>
      <c r="BK207" s="353"/>
      <c r="BL207" s="353"/>
      <c r="BM207" s="354"/>
      <c r="BN207" s="378" t="str">
        <f>AM221</f>
        <v>佐伯寿望愛</v>
      </c>
      <c r="BO207" s="353"/>
      <c r="BP207" s="353"/>
      <c r="BQ207" s="354"/>
      <c r="BR207" s="390" t="s">
        <v>12</v>
      </c>
      <c r="BS207" s="391"/>
      <c r="BT207" s="391"/>
      <c r="BU207" s="392"/>
      <c r="BV207" s="240"/>
      <c r="BW207" s="153" t="s">
        <v>16</v>
      </c>
      <c r="BX207" s="155" t="s">
        <v>17</v>
      </c>
      <c r="BY207" s="153" t="s">
        <v>9</v>
      </c>
      <c r="BZ207" s="155" t="s">
        <v>18</v>
      </c>
      <c r="CA207" s="154" t="s">
        <v>19</v>
      </c>
      <c r="CB207" s="155" t="s">
        <v>9</v>
      </c>
      <c r="CC207" s="155" t="s">
        <v>18</v>
      </c>
      <c r="CD207" s="154" t="s">
        <v>19</v>
      </c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</row>
    <row r="208" spans="1:94" ht="13.05" customHeight="1" x14ac:dyDescent="0.15">
      <c r="A208" s="22"/>
      <c r="B208" s="22"/>
      <c r="C208" s="85" t="s">
        <v>197</v>
      </c>
      <c r="D208" s="86" t="s">
        <v>33</v>
      </c>
      <c r="E208" s="319"/>
      <c r="F208" s="320"/>
      <c r="G208" s="320"/>
      <c r="H208" s="321"/>
      <c r="I208" s="205">
        <v>15</v>
      </c>
      <c r="J208" s="206" t="str">
        <f>IF(I208="","","-")</f>
        <v>-</v>
      </c>
      <c r="K208" s="207">
        <v>2</v>
      </c>
      <c r="L208" s="383" t="str">
        <f>IF(I208&lt;&gt;"",IF(I208&gt;K208,IF(I209&gt;K209,"○",IF(I210&gt;K210,"○","×")),IF(I209&gt;K209,IF(I210&gt;K210,"○","×"),"×")),"")</f>
        <v>○</v>
      </c>
      <c r="M208" s="205">
        <v>15</v>
      </c>
      <c r="N208" s="208" t="str">
        <f t="shared" ref="N208:N213" si="53">IF(M208="","","-")</f>
        <v>-</v>
      </c>
      <c r="O208" s="209">
        <v>3</v>
      </c>
      <c r="P208" s="383" t="str">
        <f>IF(M208&lt;&gt;"",IF(M208&gt;O208,IF(M209&gt;O209,"○",IF(M210&gt;O210,"○","×")),IF(M209&gt;O209,IF(M210&gt;O210,"○","×"),"×")),"")</f>
        <v>○</v>
      </c>
      <c r="Q208" s="205">
        <v>15</v>
      </c>
      <c r="R208" s="208" t="str">
        <f t="shared" ref="R208:R216" si="54">IF(Q208="","","-")</f>
        <v>-</v>
      </c>
      <c r="S208" s="209">
        <v>7</v>
      </c>
      <c r="T208" s="383" t="str">
        <f>IF(Q208&lt;&gt;"",IF(Q208&gt;S208,IF(Q209&gt;S209,"○",IF(Q210&gt;S210,"○","×")),IF(Q209&gt;S209,IF(Q210&gt;S210,"○","×"),"×")),"")</f>
        <v>○</v>
      </c>
      <c r="U208" s="205">
        <v>7</v>
      </c>
      <c r="V208" s="208" t="str">
        <f t="shared" ref="V208:V219" si="55">IF(U208="","","-")</f>
        <v>-</v>
      </c>
      <c r="W208" s="209">
        <v>15</v>
      </c>
      <c r="X208" s="396" t="str">
        <f>IF(U208&lt;&gt;"",IF(U208&gt;W208,IF(U209&gt;W209,"○",IF(U210&gt;W210,"○","×")),IF(U209&gt;W209,IF(U210&gt;W210,"○","×"),"×")),"")</f>
        <v>×</v>
      </c>
      <c r="Y208" s="397" t="s">
        <v>284</v>
      </c>
      <c r="Z208" s="398"/>
      <c r="AA208" s="398"/>
      <c r="AB208" s="399"/>
      <c r="AC208" s="245"/>
      <c r="AD208" s="161"/>
      <c r="AE208" s="162"/>
      <c r="AF208" s="163"/>
      <c r="AG208" s="164"/>
      <c r="AH208" s="165"/>
      <c r="AI208" s="162"/>
      <c r="AJ208" s="162"/>
      <c r="AK208" s="165"/>
      <c r="AM208" s="530" t="s">
        <v>285</v>
      </c>
      <c r="AN208" s="531"/>
      <c r="AO208" s="531"/>
      <c r="AP208" s="531"/>
      <c r="AQ208" s="531"/>
      <c r="AR208" s="532" t="s">
        <v>287</v>
      </c>
      <c r="AS208" s="532"/>
      <c r="AT208" s="532"/>
      <c r="AU208" s="532"/>
      <c r="AV208" s="532"/>
      <c r="AW208" s="533"/>
      <c r="AX208" s="319"/>
      <c r="AY208" s="320"/>
      <c r="AZ208" s="320"/>
      <c r="BA208" s="321"/>
      <c r="BB208" s="205">
        <v>15</v>
      </c>
      <c r="BC208" s="206" t="str">
        <f>IF(BB208="","","-")</f>
        <v>-</v>
      </c>
      <c r="BD208" s="207">
        <v>5</v>
      </c>
      <c r="BE208" s="383" t="str">
        <f>IF(BB208&lt;&gt;"",IF(BB208&gt;BD208,IF(BB209&gt;BD209,"○",IF(BB210&gt;BD210,"○","×")),IF(BB209&gt;BD209,IF(BB210&gt;BD210,"○","×"),"×")),"")</f>
        <v>○</v>
      </c>
      <c r="BF208" s="205">
        <v>15</v>
      </c>
      <c r="BG208" s="208" t="str">
        <f t="shared" ref="BG208:BG213" si="56">IF(BF208="","","-")</f>
        <v>-</v>
      </c>
      <c r="BH208" s="209">
        <v>13</v>
      </c>
      <c r="BI208" s="383" t="str">
        <f>IF(BF208&lt;&gt;"",IF(BF208&gt;BH208,IF(BF209&gt;BH209,"○",IF(BF210&gt;BH210,"○","×")),IF(BF209&gt;BH209,IF(BF210&gt;BH210,"○","×"),"×")),"")</f>
        <v>○</v>
      </c>
      <c r="BJ208" s="205">
        <v>15</v>
      </c>
      <c r="BK208" s="208" t="str">
        <f t="shared" ref="BK208:BK216" si="57">IF(BJ208="","","-")</f>
        <v>-</v>
      </c>
      <c r="BL208" s="209">
        <v>5</v>
      </c>
      <c r="BM208" s="383" t="str">
        <f>IF(BJ208&lt;&gt;"",IF(BJ208&gt;BL208,IF(BJ209&gt;BL209,"○",IF(BJ210&gt;BL210,"○","×")),IF(BJ209&gt;BL209,IF(BJ210&gt;BL210,"○","×"),"×")),"")</f>
        <v>○</v>
      </c>
      <c r="BN208" s="205">
        <v>15</v>
      </c>
      <c r="BO208" s="208" t="str">
        <f t="shared" ref="BO208:BO219" si="58">IF(BN208="","","-")</f>
        <v>-</v>
      </c>
      <c r="BP208" s="209">
        <v>1</v>
      </c>
      <c r="BQ208" s="396" t="str">
        <f>IF(BN208&lt;&gt;"",IF(BN208&gt;BP208,IF(BN209&gt;BP209,"○",IF(BN210&gt;BP210,"○","×")),IF(BN209&gt;BP209,IF(BN210&gt;BP210,"○","×"),"×")),"")</f>
        <v>○</v>
      </c>
      <c r="BR208" s="397" t="s">
        <v>283</v>
      </c>
      <c r="BS208" s="398"/>
      <c r="BT208" s="398"/>
      <c r="BU208" s="399"/>
      <c r="BV208" s="245"/>
      <c r="BW208" s="161"/>
      <c r="BX208" s="162"/>
      <c r="BY208" s="163"/>
      <c r="BZ208" s="164"/>
      <c r="CA208" s="165"/>
      <c r="CB208" s="162"/>
      <c r="CC208" s="162"/>
      <c r="CD208" s="165"/>
      <c r="CP208" s="5"/>
    </row>
    <row r="209" spans="1:94" ht="13.05" customHeight="1" x14ac:dyDescent="0.15">
      <c r="A209" s="22"/>
      <c r="B209" s="22"/>
      <c r="C209" s="85" t="s">
        <v>198</v>
      </c>
      <c r="D209" s="86" t="s">
        <v>33</v>
      </c>
      <c r="E209" s="322"/>
      <c r="F209" s="323"/>
      <c r="G209" s="323"/>
      <c r="H209" s="324"/>
      <c r="I209" s="205">
        <v>15</v>
      </c>
      <c r="J209" s="206" t="str">
        <f>IF(I209="","","-")</f>
        <v>-</v>
      </c>
      <c r="K209" s="212">
        <v>9</v>
      </c>
      <c r="L209" s="370"/>
      <c r="M209" s="205">
        <v>15</v>
      </c>
      <c r="N209" s="206" t="str">
        <f t="shared" si="53"/>
        <v>-</v>
      </c>
      <c r="O209" s="207">
        <v>6</v>
      </c>
      <c r="P209" s="370"/>
      <c r="Q209" s="205">
        <v>15</v>
      </c>
      <c r="R209" s="206" t="str">
        <f t="shared" si="54"/>
        <v>-</v>
      </c>
      <c r="S209" s="207">
        <v>7</v>
      </c>
      <c r="T209" s="370"/>
      <c r="U209" s="205">
        <v>15</v>
      </c>
      <c r="V209" s="206" t="str">
        <f t="shared" si="55"/>
        <v>-</v>
      </c>
      <c r="W209" s="207">
        <v>12</v>
      </c>
      <c r="X209" s="373"/>
      <c r="Y209" s="400"/>
      <c r="Z209" s="401"/>
      <c r="AA209" s="401"/>
      <c r="AB209" s="402"/>
      <c r="AC209" s="245"/>
      <c r="AD209" s="161">
        <f>COUNTIF(E208:X210,"○")</f>
        <v>3</v>
      </c>
      <c r="AE209" s="162">
        <f>COUNTIF(E208:X210,"×")</f>
        <v>1</v>
      </c>
      <c r="AF209" s="163">
        <f>(IF((E208&gt;G208),1,0))+(IF((E209&gt;G209),1,0))+(IF((E210&gt;G210),1,0))+(IF((I208&gt;K208),1,0))+(IF((I209&gt;K209),1,0))+(IF((I210&gt;K210),1,0))+(IF((M208&gt;O208),1,0))+(IF((M209&gt;O209),1,0))+(IF((M210&gt;O210),1,0))+(IF((Q208&gt;S208),1,0))+(IF((Q209&gt;S209),1,0))+(IF((Q210&gt;S210),1,0))+(IF((U208&gt;W208),1,0))+(IF((U209&gt;W209),1,0))+(IF((U210&gt;W210),1,0))</f>
        <v>7</v>
      </c>
      <c r="AG209" s="164">
        <f>(IF((E208&lt;G208),1,0))+(IF((E209&lt;G209),1,0))+(IF((E210&lt;G210),1,0))+(IF((I208&lt;K208),1,0))+(IF((I209&lt;K209),1,0))+(IF((I210&lt;K210),1,0))+(IF((M208&lt;O208),1,0))+(IF((M209&lt;O209),1,0))+(IF((M210&lt;O210),1,0))+(IF((Q208&lt;S208),1,0))+(IF((Q209&lt;S209),1,0))+(IF((Q210&lt;S210),1,0))+(IF((U208&lt;W208),1,0))+(IF((U209&lt;W209),1,0))+(IF((U210&lt;W210),1,0))</f>
        <v>2</v>
      </c>
      <c r="AH209" s="167">
        <f>AF209-AG209</f>
        <v>5</v>
      </c>
      <c r="AI209" s="162">
        <f>SUM(E208:E210,I208:I210,M208:M210,Q208:Q210,U208:U210)</f>
        <v>125</v>
      </c>
      <c r="AJ209" s="162">
        <f>SUM(G208:G210,K208:K210,O208:O210,S208:S210,W208:W210)</f>
        <v>76</v>
      </c>
      <c r="AK209" s="165">
        <f>AI209-AJ209</f>
        <v>49</v>
      </c>
      <c r="AM209" s="525" t="s">
        <v>286</v>
      </c>
      <c r="AN209" s="526"/>
      <c r="AO209" s="526"/>
      <c r="AP209" s="526"/>
      <c r="AQ209" s="526"/>
      <c r="AR209" s="527" t="s">
        <v>257</v>
      </c>
      <c r="AS209" s="527"/>
      <c r="AT209" s="527"/>
      <c r="AU209" s="527"/>
      <c r="AV209" s="527"/>
      <c r="AW209" s="528"/>
      <c r="AX209" s="322"/>
      <c r="AY209" s="323"/>
      <c r="AZ209" s="323"/>
      <c r="BA209" s="324"/>
      <c r="BB209" s="205">
        <v>15</v>
      </c>
      <c r="BC209" s="206" t="str">
        <f>IF(BB209="","","-")</f>
        <v>-</v>
      </c>
      <c r="BD209" s="212">
        <v>9</v>
      </c>
      <c r="BE209" s="395"/>
      <c r="BF209" s="205">
        <v>15</v>
      </c>
      <c r="BG209" s="206" t="str">
        <f t="shared" si="56"/>
        <v>-</v>
      </c>
      <c r="BH209" s="207">
        <v>8</v>
      </c>
      <c r="BI209" s="395"/>
      <c r="BJ209" s="205">
        <v>15</v>
      </c>
      <c r="BK209" s="206" t="str">
        <f t="shared" si="57"/>
        <v>-</v>
      </c>
      <c r="BL209" s="207">
        <v>5</v>
      </c>
      <c r="BM209" s="395"/>
      <c r="BN209" s="205">
        <v>15</v>
      </c>
      <c r="BO209" s="206" t="str">
        <f t="shared" si="58"/>
        <v>-</v>
      </c>
      <c r="BP209" s="207">
        <v>3</v>
      </c>
      <c r="BQ209" s="373"/>
      <c r="BR209" s="400"/>
      <c r="BS209" s="401"/>
      <c r="BT209" s="401"/>
      <c r="BU209" s="402"/>
      <c r="BV209" s="245"/>
      <c r="BW209" s="161">
        <f>COUNTIF(AX208:BQ210,"○")</f>
        <v>4</v>
      </c>
      <c r="BX209" s="162">
        <f>COUNTIF(AX208:BQ210,"×")</f>
        <v>0</v>
      </c>
      <c r="BY209" s="163">
        <f>(IF((AX208&gt;AZ208),1,0))+(IF((AX209&gt;AZ209),1,0))+(IF((AX210&gt;AZ210),1,0))+(IF((BB208&gt;BD208),1,0))+(IF((BB209&gt;BD209),1,0))+(IF((BB210&gt;BD210),1,0))+(IF((BF208&gt;BH208),1,0))+(IF((BF209&gt;BH209),1,0))+(IF((BF210&gt;BH210),1,0))+(IF((BJ208&gt;BL208),1,0))+(IF((BJ209&gt;BL209),1,0))+(IF((BJ210&gt;BL210),1,0))+(IF((BN208&gt;BP208),1,0))+(IF((BN209&gt;BP209),1,0))+(IF((BN210&gt;BP210),1,0))</f>
        <v>8</v>
      </c>
      <c r="BZ209" s="164">
        <f>(IF((AX208&lt;AZ208),1,0))+(IF((AX209&lt;AZ209),1,0))+(IF((AX210&lt;AZ210),1,0))+(IF((BB208&lt;BD208),1,0))+(IF((BB209&lt;BD209),1,0))+(IF((BB210&lt;BD210),1,0))+(IF((BF208&lt;BH208),1,0))+(IF((BF209&lt;BH209),1,0))+(IF((BF210&lt;BH210),1,0))+(IF((BJ208&lt;BL208),1,0))+(IF((BJ209&lt;BL209),1,0))+(IF((BJ210&lt;BL210),1,0))+(IF((BN208&lt;BP208),1,0))+(IF((BN209&lt;BP209),1,0))+(IF((BN210&lt;BP210),1,0))</f>
        <v>0</v>
      </c>
      <c r="CA209" s="167">
        <f>BY209-BZ209</f>
        <v>8</v>
      </c>
      <c r="CB209" s="162">
        <f>SUM(AX208:AX210,BB208:BB210,BF208:BF210,BJ208:BJ210,BN208:BN210)</f>
        <v>120</v>
      </c>
      <c r="CC209" s="162">
        <f>SUM(AZ208:AZ210,BD208:BD210,BH208:BH210,BL208:BL210,BP208:BP210)</f>
        <v>49</v>
      </c>
      <c r="CD209" s="165">
        <f>CB209-CC209</f>
        <v>71</v>
      </c>
      <c r="CP209" s="5"/>
    </row>
    <row r="210" spans="1:94" ht="13.05" customHeight="1" x14ac:dyDescent="0.15">
      <c r="A210" s="9"/>
      <c r="B210" s="9"/>
      <c r="C210" s="87"/>
      <c r="D210" s="88"/>
      <c r="E210" s="325"/>
      <c r="F210" s="326"/>
      <c r="G210" s="326"/>
      <c r="H210" s="327"/>
      <c r="I210" s="215"/>
      <c r="J210" s="206" t="str">
        <f>IF(I210="","","-")</f>
        <v/>
      </c>
      <c r="K210" s="216"/>
      <c r="L210" s="371"/>
      <c r="M210" s="215"/>
      <c r="N210" s="217" t="str">
        <f t="shared" si="53"/>
        <v/>
      </c>
      <c r="O210" s="216"/>
      <c r="P210" s="370"/>
      <c r="Q210" s="205"/>
      <c r="R210" s="206" t="str">
        <f t="shared" si="54"/>
        <v/>
      </c>
      <c r="S210" s="207"/>
      <c r="T210" s="370"/>
      <c r="U210" s="205">
        <v>13</v>
      </c>
      <c r="V210" s="206" t="str">
        <f t="shared" si="55"/>
        <v>-</v>
      </c>
      <c r="W210" s="207">
        <v>15</v>
      </c>
      <c r="X210" s="373"/>
      <c r="Y210" s="168">
        <f>AD209</f>
        <v>3</v>
      </c>
      <c r="Z210" s="100" t="s">
        <v>20</v>
      </c>
      <c r="AA210" s="100">
        <f>AE209</f>
        <v>1</v>
      </c>
      <c r="AB210" s="169" t="s">
        <v>17</v>
      </c>
      <c r="AC210" s="245"/>
      <c r="AD210" s="161"/>
      <c r="AE210" s="162"/>
      <c r="AF210" s="163"/>
      <c r="AG210" s="164"/>
      <c r="AH210" s="165"/>
      <c r="AI210" s="162"/>
      <c r="AJ210" s="162"/>
      <c r="AK210" s="165"/>
      <c r="AM210" s="525"/>
      <c r="AN210" s="526"/>
      <c r="AO210" s="526"/>
      <c r="AP210" s="526"/>
      <c r="AQ210" s="526"/>
      <c r="AR210" s="526"/>
      <c r="AS210" s="526"/>
      <c r="AT210" s="526"/>
      <c r="AU210" s="526"/>
      <c r="AV210" s="526"/>
      <c r="AW210" s="529"/>
      <c r="AX210" s="325"/>
      <c r="AY210" s="326"/>
      <c r="AZ210" s="326"/>
      <c r="BA210" s="327"/>
      <c r="BB210" s="215"/>
      <c r="BC210" s="206" t="str">
        <f>IF(BB210="","","-")</f>
        <v/>
      </c>
      <c r="BD210" s="250"/>
      <c r="BE210" s="371"/>
      <c r="BF210" s="215"/>
      <c r="BG210" s="251" t="str">
        <f t="shared" si="56"/>
        <v/>
      </c>
      <c r="BH210" s="250"/>
      <c r="BI210" s="395"/>
      <c r="BJ210" s="205"/>
      <c r="BK210" s="206" t="str">
        <f t="shared" si="57"/>
        <v/>
      </c>
      <c r="BL210" s="207"/>
      <c r="BM210" s="395"/>
      <c r="BN210" s="205"/>
      <c r="BO210" s="206" t="str">
        <f t="shared" si="58"/>
        <v/>
      </c>
      <c r="BP210" s="207"/>
      <c r="BQ210" s="373"/>
      <c r="BR210" s="168">
        <f>BW209</f>
        <v>4</v>
      </c>
      <c r="BS210" s="100" t="s">
        <v>20</v>
      </c>
      <c r="BT210" s="100">
        <f>BX209</f>
        <v>0</v>
      </c>
      <c r="BU210" s="169" t="s">
        <v>17</v>
      </c>
      <c r="BV210" s="245"/>
      <c r="BW210" s="161"/>
      <c r="BX210" s="162"/>
      <c r="BY210" s="163"/>
      <c r="BZ210" s="164"/>
      <c r="CA210" s="165"/>
      <c r="CB210" s="162"/>
      <c r="CC210" s="162"/>
      <c r="CD210" s="165"/>
      <c r="CP210" s="5"/>
    </row>
    <row r="211" spans="1:94" ht="13.05" customHeight="1" x14ac:dyDescent="0.15">
      <c r="A211" s="22"/>
      <c r="B211" s="22"/>
      <c r="C211" s="85" t="s">
        <v>195</v>
      </c>
      <c r="D211" s="101" t="s">
        <v>192</v>
      </c>
      <c r="E211" s="218">
        <f>IF(K208="","",K208)</f>
        <v>2</v>
      </c>
      <c r="F211" s="206" t="str">
        <f t="shared" ref="F211:F222" si="59">IF(E211="","","-")</f>
        <v>-</v>
      </c>
      <c r="G211" s="219">
        <f>IF(I208="","",I208)</f>
        <v>15</v>
      </c>
      <c r="H211" s="355" t="str">
        <f>IF(L208="","",IF(L208="○","×",IF(L208="×","○")))</f>
        <v>×</v>
      </c>
      <c r="I211" s="358"/>
      <c r="J211" s="359"/>
      <c r="K211" s="359"/>
      <c r="L211" s="360"/>
      <c r="M211" s="205">
        <v>15</v>
      </c>
      <c r="N211" s="206" t="str">
        <f t="shared" si="53"/>
        <v>-</v>
      </c>
      <c r="O211" s="207">
        <v>11</v>
      </c>
      <c r="P211" s="369" t="str">
        <f>IF(M211&lt;&gt;"",IF(M211&gt;O211,IF(M212&gt;O212,"○",IF(M213&gt;O213,"○","×")),IF(M212&gt;O212,IF(M213&gt;O213,"○","×"),"×")),"")</f>
        <v>○</v>
      </c>
      <c r="Q211" s="222">
        <v>13</v>
      </c>
      <c r="R211" s="223" t="str">
        <f t="shared" si="54"/>
        <v>-</v>
      </c>
      <c r="S211" s="224">
        <v>15</v>
      </c>
      <c r="T211" s="369" t="str">
        <f>IF(Q211&lt;&gt;"",IF(Q211&gt;S211,IF(Q212&gt;S212,"○",IF(Q213&gt;S213,"○","×")),IF(Q212&gt;S212,IF(Q213&gt;S213,"○","×"),"×")),"")</f>
        <v>○</v>
      </c>
      <c r="U211" s="222">
        <v>6</v>
      </c>
      <c r="V211" s="223" t="str">
        <f t="shared" si="55"/>
        <v>-</v>
      </c>
      <c r="W211" s="224">
        <v>15</v>
      </c>
      <c r="X211" s="372" t="str">
        <f>IF(U211&lt;&gt;"",IF(U211&gt;W211,IF(U212&gt;W212,"○",IF(U213&gt;W213,"○","×")),IF(U212&gt;W212,IF(U213&gt;W213,"○","×"),"×")),"")</f>
        <v>×</v>
      </c>
      <c r="Y211" s="436" t="s">
        <v>300</v>
      </c>
      <c r="Z211" s="437"/>
      <c r="AA211" s="437"/>
      <c r="AB211" s="438"/>
      <c r="AC211" s="245"/>
      <c r="AD211" s="170"/>
      <c r="AE211" s="171"/>
      <c r="AF211" s="172"/>
      <c r="AG211" s="173"/>
      <c r="AH211" s="174"/>
      <c r="AI211" s="171"/>
      <c r="AJ211" s="171"/>
      <c r="AK211" s="174"/>
      <c r="AM211" s="537" t="s">
        <v>249</v>
      </c>
      <c r="AN211" s="538"/>
      <c r="AO211" s="538"/>
      <c r="AP211" s="538"/>
      <c r="AQ211" s="538"/>
      <c r="AR211" s="539" t="s">
        <v>234</v>
      </c>
      <c r="AS211" s="539"/>
      <c r="AT211" s="539"/>
      <c r="AU211" s="539"/>
      <c r="AV211" s="539"/>
      <c r="AW211" s="540"/>
      <c r="AX211" s="218">
        <f>IF(BD208="","",BD208)</f>
        <v>5</v>
      </c>
      <c r="AY211" s="206" t="str">
        <f t="shared" ref="AY211:AY222" si="60">IF(AX211="","","-")</f>
        <v>-</v>
      </c>
      <c r="AZ211" s="219">
        <f>IF(BB208="","",BB208)</f>
        <v>15</v>
      </c>
      <c r="BA211" s="355" t="str">
        <f>IF(BE208="","",IF(BE208="○","×",IF(BE208="×","○")))</f>
        <v>×</v>
      </c>
      <c r="BB211" s="358"/>
      <c r="BC211" s="359"/>
      <c r="BD211" s="359"/>
      <c r="BE211" s="360"/>
      <c r="BF211" s="205">
        <v>3</v>
      </c>
      <c r="BG211" s="206" t="str">
        <f t="shared" si="56"/>
        <v>-</v>
      </c>
      <c r="BH211" s="207">
        <v>15</v>
      </c>
      <c r="BI211" s="369" t="str">
        <f>IF(BF211&lt;&gt;"",IF(BF211&gt;BH211,IF(BF212&gt;BH212,"○",IF(BF213&gt;BH213,"○","×")),IF(BF212&gt;BH212,IF(BF213&gt;BH213,"○","×"),"×")),"")</f>
        <v>×</v>
      </c>
      <c r="BJ211" s="222">
        <v>17</v>
      </c>
      <c r="BK211" s="223" t="str">
        <f t="shared" si="57"/>
        <v>-</v>
      </c>
      <c r="BL211" s="224">
        <v>15</v>
      </c>
      <c r="BM211" s="369" t="str">
        <f>IF(BJ211&lt;&gt;"",IF(BJ211&gt;BL211,IF(BJ212&gt;BL212,"○",IF(BJ213&gt;BL213,"○","×")),IF(BJ212&gt;BL212,IF(BJ213&gt;BL213,"○","×"),"×")),"")</f>
        <v>×</v>
      </c>
      <c r="BN211" s="222">
        <v>16</v>
      </c>
      <c r="BO211" s="223" t="str">
        <f t="shared" si="58"/>
        <v>-</v>
      </c>
      <c r="BP211" s="224">
        <v>18</v>
      </c>
      <c r="BQ211" s="372" t="str">
        <f>IF(BN211&lt;&gt;"",IF(BN211&gt;BP211,IF(BN212&gt;BP212,"○",IF(BN213&gt;BP213,"○","×")),IF(BN212&gt;BP212,IF(BN213&gt;BP213,"○","×"),"×")),"")</f>
        <v>×</v>
      </c>
      <c r="BR211" s="436" t="s">
        <v>299</v>
      </c>
      <c r="BS211" s="437"/>
      <c r="BT211" s="437"/>
      <c r="BU211" s="438"/>
      <c r="BV211" s="245"/>
      <c r="BW211" s="170"/>
      <c r="BX211" s="171"/>
      <c r="BY211" s="172"/>
      <c r="BZ211" s="173"/>
      <c r="CA211" s="174"/>
      <c r="CB211" s="171"/>
      <c r="CC211" s="171"/>
      <c r="CD211" s="174"/>
      <c r="CP211" s="5"/>
    </row>
    <row r="212" spans="1:94" ht="13.05" customHeight="1" x14ac:dyDescent="0.15">
      <c r="A212" s="22"/>
      <c r="B212" s="22"/>
      <c r="C212" s="85" t="s">
        <v>196</v>
      </c>
      <c r="D212" s="86" t="s">
        <v>145</v>
      </c>
      <c r="E212" s="218">
        <f>IF(K209="","",K209)</f>
        <v>9</v>
      </c>
      <c r="F212" s="206" t="str">
        <f t="shared" si="59"/>
        <v>-</v>
      </c>
      <c r="G212" s="219">
        <f>IF(I209="","",I209)</f>
        <v>15</v>
      </c>
      <c r="H212" s="356" t="str">
        <f>IF(J209="","",J209)</f>
        <v>-</v>
      </c>
      <c r="I212" s="361"/>
      <c r="J212" s="323"/>
      <c r="K212" s="323"/>
      <c r="L212" s="324"/>
      <c r="M212" s="205">
        <v>15</v>
      </c>
      <c r="N212" s="206" t="str">
        <f t="shared" si="53"/>
        <v>-</v>
      </c>
      <c r="O212" s="207">
        <v>8</v>
      </c>
      <c r="P212" s="370"/>
      <c r="Q212" s="205">
        <v>15</v>
      </c>
      <c r="R212" s="206" t="str">
        <f t="shared" si="54"/>
        <v>-</v>
      </c>
      <c r="S212" s="207">
        <v>8</v>
      </c>
      <c r="T212" s="370"/>
      <c r="U212" s="205">
        <v>3</v>
      </c>
      <c r="V212" s="206" t="str">
        <f t="shared" si="55"/>
        <v>-</v>
      </c>
      <c r="W212" s="207">
        <v>15</v>
      </c>
      <c r="X212" s="373"/>
      <c r="Y212" s="400"/>
      <c r="Z212" s="401"/>
      <c r="AA212" s="401"/>
      <c r="AB212" s="402"/>
      <c r="AC212" s="245"/>
      <c r="AD212" s="161">
        <f>COUNTIF(E211:X213,"○")</f>
        <v>2</v>
      </c>
      <c r="AE212" s="162">
        <f>COUNTIF(E211:X213,"×")</f>
        <v>2</v>
      </c>
      <c r="AF212" s="163">
        <f>(IF((E211&gt;G211),1,0))+(IF((E212&gt;G212),1,0))+(IF((E213&gt;G213),1,0))+(IF((I211&gt;K211),1,0))+(IF((I212&gt;K212),1,0))+(IF((I213&gt;K213),1,0))+(IF((M211&gt;O211),1,0))+(IF((M212&gt;O212),1,0))+(IF((M213&gt;O213),1,0))+(IF((Q211&gt;S211),1,0))+(IF((Q212&gt;S212),1,0))+(IF((Q213&gt;S213),1,0))+(IF((U211&gt;W211),1,0))+(IF((U212&gt;W212),1,0))+(IF((U213&gt;W213),1,0))</f>
        <v>4</v>
      </c>
      <c r="AG212" s="164">
        <f>(IF((E211&lt;G211),1,0))+(IF((E212&lt;G212),1,0))+(IF((E213&lt;G213),1,0))+(IF((I211&lt;K211),1,0))+(IF((I212&lt;K212),1,0))+(IF((I213&lt;K213),1,0))+(IF((M211&lt;O211),1,0))+(IF((M212&lt;O212),1,0))+(IF((M213&lt;O213),1,0))+(IF((Q211&lt;S211),1,0))+(IF((Q212&lt;S212),1,0))+(IF((Q213&lt;S213),1,0))+(IF((U211&lt;W211),1,0))+(IF((U212&lt;W212),1,0))+(IF((U213&lt;W213),1,0))</f>
        <v>5</v>
      </c>
      <c r="AH212" s="167">
        <f>AF212-AG212</f>
        <v>-1</v>
      </c>
      <c r="AI212" s="162">
        <f>SUM(E211:E213,I211:I213,M211:M213,Q211:Q213,U211:U213)</f>
        <v>93</v>
      </c>
      <c r="AJ212" s="162">
        <f>SUM(G211:G213,K211:K213,O211:O213,S211:S213,W211:W213)</f>
        <v>115</v>
      </c>
      <c r="AK212" s="165">
        <f>AI212-AJ212</f>
        <v>-22</v>
      </c>
      <c r="AM212" s="525" t="s">
        <v>250</v>
      </c>
      <c r="AN212" s="526"/>
      <c r="AO212" s="526"/>
      <c r="AP212" s="526"/>
      <c r="AQ212" s="526"/>
      <c r="AR212" s="527" t="s">
        <v>234</v>
      </c>
      <c r="AS212" s="527"/>
      <c r="AT212" s="527"/>
      <c r="AU212" s="527"/>
      <c r="AV212" s="527"/>
      <c r="AW212" s="528"/>
      <c r="AX212" s="218">
        <f>IF(BD209="","",BD209)</f>
        <v>9</v>
      </c>
      <c r="AY212" s="206" t="str">
        <f t="shared" si="60"/>
        <v>-</v>
      </c>
      <c r="AZ212" s="219">
        <f>IF(BB209="","",BB209)</f>
        <v>15</v>
      </c>
      <c r="BA212" s="417" t="str">
        <f>IF(BC209="","",BC209)</f>
        <v>-</v>
      </c>
      <c r="BB212" s="361"/>
      <c r="BC212" s="323"/>
      <c r="BD212" s="323"/>
      <c r="BE212" s="324"/>
      <c r="BF212" s="205">
        <v>7</v>
      </c>
      <c r="BG212" s="206" t="str">
        <f t="shared" si="56"/>
        <v>-</v>
      </c>
      <c r="BH212" s="207">
        <v>15</v>
      </c>
      <c r="BI212" s="395"/>
      <c r="BJ212" s="205">
        <v>10</v>
      </c>
      <c r="BK212" s="206" t="str">
        <f t="shared" si="57"/>
        <v>-</v>
      </c>
      <c r="BL212" s="207">
        <v>15</v>
      </c>
      <c r="BM212" s="395"/>
      <c r="BN212" s="205">
        <v>12</v>
      </c>
      <c r="BO212" s="206" t="str">
        <f t="shared" si="58"/>
        <v>-</v>
      </c>
      <c r="BP212" s="207">
        <v>15</v>
      </c>
      <c r="BQ212" s="373"/>
      <c r="BR212" s="400"/>
      <c r="BS212" s="401"/>
      <c r="BT212" s="401"/>
      <c r="BU212" s="402"/>
      <c r="BV212" s="245"/>
      <c r="BW212" s="161">
        <f>COUNTIF(AX211:BQ213,"○")</f>
        <v>0</v>
      </c>
      <c r="BX212" s="162">
        <f>COUNTIF(AX211:BQ213,"×")</f>
        <v>4</v>
      </c>
      <c r="BY212" s="163">
        <f>(IF((AX211&gt;AZ211),1,0))+(IF((AX212&gt;AZ212),1,0))+(IF((AX213&gt;AZ213),1,0))+(IF((BB211&gt;BD211),1,0))+(IF((BB212&gt;BD212),1,0))+(IF((BB213&gt;BD213),1,0))+(IF((BF211&gt;BH211),1,0))+(IF((BF212&gt;BH212),1,0))+(IF((BF213&gt;BH213),1,0))+(IF((BJ211&gt;BL211),1,0))+(IF((BJ212&gt;BL212),1,0))+(IF((BJ213&gt;BL213),1,0))+(IF((BN211&gt;BP211),1,0))+(IF((BN212&gt;BP212),1,0))+(IF((BN213&gt;BP213),1,0))</f>
        <v>1</v>
      </c>
      <c r="BZ212" s="164">
        <f>(IF((AX211&lt;AZ211),1,0))+(IF((AX212&lt;AZ212),1,0))+(IF((AX213&lt;AZ213),1,0))+(IF((BB211&lt;BD211),1,0))+(IF((BB212&lt;BD212),1,0))+(IF((BB213&lt;BD213),1,0))+(IF((BF211&lt;BH211),1,0))+(IF((BF212&lt;BH212),1,0))+(IF((BF213&lt;BH213),1,0))+(IF((BJ211&lt;BL211),1,0))+(IF((BJ212&lt;BL212),1,0))+(IF((BJ213&lt;BL213),1,0))+(IF((BN211&lt;BP211),1,0))+(IF((BN212&lt;BP212),1,0))+(IF((BN213&lt;BP213),1,0))</f>
        <v>8</v>
      </c>
      <c r="CA212" s="167">
        <f>BY212-BZ212</f>
        <v>-7</v>
      </c>
      <c r="CB212" s="162">
        <f>SUM(AX211:AX213,BB211:BB213,BF211:BF213,BJ211:BJ213,BN211:BN213)</f>
        <v>93</v>
      </c>
      <c r="CC212" s="162">
        <f>SUM(AZ211:AZ213,BD211:BD213,BH211:BH213,BL211:BL213,BP211:BP213)</f>
        <v>139</v>
      </c>
      <c r="CD212" s="165">
        <f>CB212-CC212</f>
        <v>-46</v>
      </c>
      <c r="CP212" s="5"/>
    </row>
    <row r="213" spans="1:94" ht="13.05" customHeight="1" x14ac:dyDescent="0.15">
      <c r="A213" s="9"/>
      <c r="B213" s="9"/>
      <c r="C213" s="87"/>
      <c r="D213" s="102"/>
      <c r="E213" s="227" t="str">
        <f>IF(K210="","",K210)</f>
        <v/>
      </c>
      <c r="F213" s="206" t="str">
        <f t="shared" si="59"/>
        <v/>
      </c>
      <c r="G213" s="228" t="str">
        <f>IF(I210="","",I210)</f>
        <v/>
      </c>
      <c r="H213" s="357" t="str">
        <f>IF(J210="","",J210)</f>
        <v/>
      </c>
      <c r="I213" s="362"/>
      <c r="J213" s="326"/>
      <c r="K213" s="326"/>
      <c r="L213" s="327"/>
      <c r="M213" s="215"/>
      <c r="N213" s="206" t="str">
        <f t="shared" si="53"/>
        <v/>
      </c>
      <c r="O213" s="216"/>
      <c r="P213" s="371"/>
      <c r="Q213" s="215">
        <v>15</v>
      </c>
      <c r="R213" s="217" t="str">
        <f t="shared" si="54"/>
        <v>-</v>
      </c>
      <c r="S213" s="216">
        <v>13</v>
      </c>
      <c r="T213" s="371"/>
      <c r="U213" s="215"/>
      <c r="V213" s="217" t="str">
        <f t="shared" si="55"/>
        <v/>
      </c>
      <c r="W213" s="216"/>
      <c r="X213" s="373"/>
      <c r="Y213" s="168">
        <f>AD212</f>
        <v>2</v>
      </c>
      <c r="Z213" s="100" t="s">
        <v>20</v>
      </c>
      <c r="AA213" s="100">
        <f>AE212</f>
        <v>2</v>
      </c>
      <c r="AB213" s="169" t="s">
        <v>17</v>
      </c>
      <c r="AC213" s="245"/>
      <c r="AD213" s="176"/>
      <c r="AE213" s="177"/>
      <c r="AF213" s="178"/>
      <c r="AG213" s="179"/>
      <c r="AH213" s="180"/>
      <c r="AI213" s="177"/>
      <c r="AJ213" s="177"/>
      <c r="AK213" s="180"/>
      <c r="AM213" s="534"/>
      <c r="AN213" s="535"/>
      <c r="AO213" s="535"/>
      <c r="AP213" s="535"/>
      <c r="AQ213" s="535"/>
      <c r="AR213" s="535"/>
      <c r="AS213" s="535"/>
      <c r="AT213" s="535"/>
      <c r="AU213" s="535"/>
      <c r="AV213" s="535"/>
      <c r="AW213" s="536"/>
      <c r="AX213" s="227" t="str">
        <f>IF(BD210="","",BD210)</f>
        <v/>
      </c>
      <c r="AY213" s="206" t="str">
        <f t="shared" si="60"/>
        <v/>
      </c>
      <c r="AZ213" s="263" t="str">
        <f>IF(BB210="","",BB210)</f>
        <v/>
      </c>
      <c r="BA213" s="357" t="str">
        <f>IF(BC210="","",BC210)</f>
        <v/>
      </c>
      <c r="BB213" s="362"/>
      <c r="BC213" s="326"/>
      <c r="BD213" s="326"/>
      <c r="BE213" s="327"/>
      <c r="BF213" s="215"/>
      <c r="BG213" s="206" t="str">
        <f t="shared" si="56"/>
        <v/>
      </c>
      <c r="BH213" s="250"/>
      <c r="BI213" s="371"/>
      <c r="BJ213" s="215">
        <v>14</v>
      </c>
      <c r="BK213" s="251" t="str">
        <f t="shared" si="57"/>
        <v>-</v>
      </c>
      <c r="BL213" s="250">
        <v>16</v>
      </c>
      <c r="BM213" s="371"/>
      <c r="BN213" s="215"/>
      <c r="BO213" s="251" t="str">
        <f t="shared" si="58"/>
        <v/>
      </c>
      <c r="BP213" s="250"/>
      <c r="BQ213" s="373"/>
      <c r="BR213" s="168">
        <f>BW212</f>
        <v>0</v>
      </c>
      <c r="BS213" s="100" t="s">
        <v>20</v>
      </c>
      <c r="BT213" s="100">
        <f>BX212</f>
        <v>4</v>
      </c>
      <c r="BU213" s="169" t="s">
        <v>17</v>
      </c>
      <c r="BV213" s="245"/>
      <c r="BW213" s="176"/>
      <c r="BX213" s="177"/>
      <c r="BY213" s="178"/>
      <c r="BZ213" s="179"/>
      <c r="CA213" s="180"/>
      <c r="CB213" s="177"/>
      <c r="CC213" s="177"/>
      <c r="CD213" s="180"/>
      <c r="CP213" s="5"/>
    </row>
    <row r="214" spans="1:94" ht="13.05" customHeight="1" x14ac:dyDescent="0.15">
      <c r="A214" s="22"/>
      <c r="B214" s="22"/>
      <c r="C214" s="92" t="s">
        <v>281</v>
      </c>
      <c r="D214" s="86" t="s">
        <v>151</v>
      </c>
      <c r="E214" s="218">
        <f>IF(O208="","",O208)</f>
        <v>3</v>
      </c>
      <c r="F214" s="223" t="str">
        <f t="shared" si="59"/>
        <v>-</v>
      </c>
      <c r="G214" s="219">
        <f>IF(M208="","",M208)</f>
        <v>15</v>
      </c>
      <c r="H214" s="355" t="str">
        <f>IF(P208="","",IF(P208="○","×",IF(P208="×","○")))</f>
        <v>×</v>
      </c>
      <c r="I214" s="230">
        <f>IF(O211="","",O211)</f>
        <v>11</v>
      </c>
      <c r="J214" s="206" t="str">
        <f t="shared" ref="J214:J222" si="61">IF(I214="","","-")</f>
        <v>-</v>
      </c>
      <c r="K214" s="219">
        <f>IF(M211="","",M211)</f>
        <v>15</v>
      </c>
      <c r="L214" s="355" t="str">
        <f>IF(P211="","",IF(P211="○","×",IF(P211="×","○")))</f>
        <v>×</v>
      </c>
      <c r="M214" s="358"/>
      <c r="N214" s="359"/>
      <c r="O214" s="359"/>
      <c r="P214" s="360"/>
      <c r="Q214" s="205">
        <v>15</v>
      </c>
      <c r="R214" s="206" t="str">
        <f t="shared" si="54"/>
        <v>-</v>
      </c>
      <c r="S214" s="207">
        <v>9</v>
      </c>
      <c r="T214" s="370" t="str">
        <f>IF(Q214&lt;&gt;"",IF(Q214&gt;S214,IF(Q215&gt;S215,"○",IF(Q216&gt;S216,"○","×")),IF(Q215&gt;S215,IF(Q216&gt;S216,"○","×"),"×")),"")</f>
        <v>○</v>
      </c>
      <c r="U214" s="205">
        <v>5</v>
      </c>
      <c r="V214" s="206" t="str">
        <f t="shared" si="55"/>
        <v>-</v>
      </c>
      <c r="W214" s="207">
        <v>15</v>
      </c>
      <c r="X214" s="372" t="str">
        <f>IF(U214&lt;&gt;"",IF(U214&gt;W214,IF(U215&gt;W215,"○",IF(U216&gt;W216,"○","×")),IF(U215&gt;W215,IF(U216&gt;W216,"○","×"),"×")),"")</f>
        <v>×</v>
      </c>
      <c r="Y214" s="436" t="s">
        <v>301</v>
      </c>
      <c r="Z214" s="437"/>
      <c r="AA214" s="437"/>
      <c r="AB214" s="438"/>
      <c r="AC214" s="245"/>
      <c r="AD214" s="161"/>
      <c r="AE214" s="162"/>
      <c r="AF214" s="163"/>
      <c r="AG214" s="164"/>
      <c r="AH214" s="165"/>
      <c r="AI214" s="162"/>
      <c r="AJ214" s="162"/>
      <c r="AK214" s="165"/>
      <c r="AM214" s="525" t="s">
        <v>288</v>
      </c>
      <c r="AN214" s="526"/>
      <c r="AO214" s="526"/>
      <c r="AP214" s="526"/>
      <c r="AQ214" s="526"/>
      <c r="AR214" s="527" t="s">
        <v>289</v>
      </c>
      <c r="AS214" s="527"/>
      <c r="AT214" s="527"/>
      <c r="AU214" s="527"/>
      <c r="AV214" s="527"/>
      <c r="AW214" s="528"/>
      <c r="AX214" s="218">
        <f>IF(BH208="","",BH208)</f>
        <v>13</v>
      </c>
      <c r="AY214" s="223" t="str">
        <f t="shared" si="60"/>
        <v>-</v>
      </c>
      <c r="AZ214" s="219">
        <f>IF(BF208="","",BF208)</f>
        <v>15</v>
      </c>
      <c r="BA214" s="355" t="str">
        <f>IF(BI208="","",IF(BI208="○","×",IF(BI208="×","○")))</f>
        <v>×</v>
      </c>
      <c r="BB214" s="230">
        <f>IF(BH211="","",BH211)</f>
        <v>15</v>
      </c>
      <c r="BC214" s="206" t="str">
        <f t="shared" ref="BC214:BC222" si="62">IF(BB214="","","-")</f>
        <v>-</v>
      </c>
      <c r="BD214" s="219">
        <f>IF(BF211="","",BF211)</f>
        <v>3</v>
      </c>
      <c r="BE214" s="355" t="str">
        <f>IF(BI211="","",IF(BI211="○","×",IF(BI211="×","○")))</f>
        <v>○</v>
      </c>
      <c r="BF214" s="358"/>
      <c r="BG214" s="359"/>
      <c r="BH214" s="359"/>
      <c r="BI214" s="360"/>
      <c r="BJ214" s="205">
        <v>15</v>
      </c>
      <c r="BK214" s="206" t="str">
        <f t="shared" si="57"/>
        <v>-</v>
      </c>
      <c r="BL214" s="207">
        <v>4</v>
      </c>
      <c r="BM214" s="395" t="str">
        <f>IF(BJ214&lt;&gt;"",IF(BJ214&gt;BL214,IF(BJ215&gt;BL215,"○",IF(BJ216&gt;BL216,"○","×")),IF(BJ215&gt;BL215,IF(BJ216&gt;BL216,"○","×"),"×")),"")</f>
        <v>○</v>
      </c>
      <c r="BN214" s="205">
        <v>15</v>
      </c>
      <c r="BO214" s="206" t="str">
        <f t="shared" si="58"/>
        <v>-</v>
      </c>
      <c r="BP214" s="207">
        <v>3</v>
      </c>
      <c r="BQ214" s="372" t="str">
        <f>IF(BN214&lt;&gt;"",IF(BN214&gt;BP214,IF(BN215&gt;BP215,"○",IF(BN216&gt;BP216,"○","×")),IF(BN215&gt;BP215,IF(BN216&gt;BP216,"○","×"),"×")),"")</f>
        <v>○</v>
      </c>
      <c r="BR214" s="436" t="s">
        <v>284</v>
      </c>
      <c r="BS214" s="437"/>
      <c r="BT214" s="437"/>
      <c r="BU214" s="438"/>
      <c r="BV214" s="245"/>
      <c r="BW214" s="161"/>
      <c r="BX214" s="162"/>
      <c r="BY214" s="163"/>
      <c r="BZ214" s="164"/>
      <c r="CA214" s="165"/>
      <c r="CB214" s="162"/>
      <c r="CC214" s="162"/>
      <c r="CD214" s="165"/>
      <c r="CP214" s="5"/>
    </row>
    <row r="215" spans="1:94" ht="13.05" customHeight="1" x14ac:dyDescent="0.15">
      <c r="A215" s="22"/>
      <c r="B215" s="22"/>
      <c r="C215" s="92" t="s">
        <v>200</v>
      </c>
      <c r="D215" s="86" t="s">
        <v>199</v>
      </c>
      <c r="E215" s="218">
        <f>IF(O209="","",O209)</f>
        <v>6</v>
      </c>
      <c r="F215" s="206" t="str">
        <f t="shared" si="59"/>
        <v>-</v>
      </c>
      <c r="G215" s="219">
        <f>IF(M209="","",M209)</f>
        <v>15</v>
      </c>
      <c r="H215" s="356" t="str">
        <f>IF(J212="","",J212)</f>
        <v/>
      </c>
      <c r="I215" s="230">
        <f>IF(O212="","",O212)</f>
        <v>8</v>
      </c>
      <c r="J215" s="206" t="str">
        <f t="shared" si="61"/>
        <v>-</v>
      </c>
      <c r="K215" s="219">
        <f>IF(M212="","",M212)</f>
        <v>15</v>
      </c>
      <c r="L215" s="356" t="str">
        <f>IF(N212="","",N212)</f>
        <v>-</v>
      </c>
      <c r="M215" s="361"/>
      <c r="N215" s="323"/>
      <c r="O215" s="323"/>
      <c r="P215" s="324"/>
      <c r="Q215" s="205">
        <v>7</v>
      </c>
      <c r="R215" s="206" t="str">
        <f t="shared" si="54"/>
        <v>-</v>
      </c>
      <c r="S215" s="207">
        <v>15</v>
      </c>
      <c r="T215" s="370"/>
      <c r="U215" s="205">
        <v>8</v>
      </c>
      <c r="V215" s="206" t="str">
        <f t="shared" si="55"/>
        <v>-</v>
      </c>
      <c r="W215" s="207">
        <v>15</v>
      </c>
      <c r="X215" s="373"/>
      <c r="Y215" s="400"/>
      <c r="Z215" s="401"/>
      <c r="AA215" s="401"/>
      <c r="AB215" s="402"/>
      <c r="AC215" s="245"/>
      <c r="AD215" s="161">
        <f>COUNTIF(E214:X216,"○")</f>
        <v>1</v>
      </c>
      <c r="AE215" s="162">
        <f>COUNTIF(E214:X216,"×")</f>
        <v>3</v>
      </c>
      <c r="AF215" s="163">
        <f>(IF((E214&gt;G214),1,0))+(IF((E215&gt;G215),1,0))+(IF((E216&gt;G216),1,0))+(IF((I214&gt;K214),1,0))+(IF((I215&gt;K215),1,0))+(IF((I216&gt;K216),1,0))+(IF((M214&gt;O214),1,0))+(IF((M215&gt;O215),1,0))+(IF((M216&gt;O216),1,0))+(IF((Q214&gt;S214),1,0))+(IF((Q215&gt;S215),1,0))+(IF((Q216&gt;S216),1,0))+(IF((U214&gt;W214),1,0))+(IF((U215&gt;W215),1,0))+(IF((U216&gt;W216),1,0))</f>
        <v>2</v>
      </c>
      <c r="AG215" s="164">
        <f>(IF((E214&lt;G214),1,0))+(IF((E215&lt;G215),1,0))+(IF((E216&lt;G216),1,0))+(IF((I214&lt;K214),1,0))+(IF((I215&lt;K215),1,0))+(IF((I216&lt;K216),1,0))+(IF((M214&lt;O214),1,0))+(IF((M215&lt;O215),1,0))+(IF((M216&lt;O216),1,0))+(IF((Q214&lt;S214),1,0))+(IF((Q215&lt;S215),1,0))+(IF((Q216&lt;S216),1,0))+(IF((U214&lt;W214),1,0))+(IF((U215&lt;W215),1,0))+(IF((U216&lt;W216),1,0))</f>
        <v>7</v>
      </c>
      <c r="AH215" s="167">
        <f>AF215-AG215</f>
        <v>-5</v>
      </c>
      <c r="AI215" s="162">
        <f>SUM(E214:E216,I214:I216,M214:M216,Q214:Q216,U214:U216)</f>
        <v>78</v>
      </c>
      <c r="AJ215" s="162">
        <f>SUM(G214:G216,K214:K216,O214:O216,S214:S216,W214:W216)</f>
        <v>127</v>
      </c>
      <c r="AK215" s="165">
        <f>AI215-AJ215</f>
        <v>-49</v>
      </c>
      <c r="AM215" s="525" t="s">
        <v>290</v>
      </c>
      <c r="AN215" s="526"/>
      <c r="AO215" s="526"/>
      <c r="AP215" s="526"/>
      <c r="AQ215" s="526"/>
      <c r="AR215" s="527" t="s">
        <v>258</v>
      </c>
      <c r="AS215" s="527"/>
      <c r="AT215" s="527"/>
      <c r="AU215" s="527"/>
      <c r="AV215" s="527"/>
      <c r="AW215" s="528"/>
      <c r="AX215" s="218">
        <f>IF(BH209="","",BH209)</f>
        <v>8</v>
      </c>
      <c r="AY215" s="206" t="str">
        <f t="shared" si="60"/>
        <v>-</v>
      </c>
      <c r="AZ215" s="219">
        <f>IF(BF209="","",BF209)</f>
        <v>15</v>
      </c>
      <c r="BA215" s="417" t="str">
        <f>IF(BC212="","",BC212)</f>
        <v/>
      </c>
      <c r="BB215" s="230">
        <f>IF(BH212="","",BH212)</f>
        <v>15</v>
      </c>
      <c r="BC215" s="206" t="str">
        <f t="shared" si="62"/>
        <v>-</v>
      </c>
      <c r="BD215" s="219">
        <f>IF(BF212="","",BF212)</f>
        <v>7</v>
      </c>
      <c r="BE215" s="417" t="str">
        <f>IF(BG212="","",BG212)</f>
        <v>-</v>
      </c>
      <c r="BF215" s="361"/>
      <c r="BG215" s="323"/>
      <c r="BH215" s="323"/>
      <c r="BI215" s="324"/>
      <c r="BJ215" s="205">
        <v>15</v>
      </c>
      <c r="BK215" s="206" t="str">
        <f t="shared" si="57"/>
        <v>-</v>
      </c>
      <c r="BL215" s="207">
        <v>4</v>
      </c>
      <c r="BM215" s="395"/>
      <c r="BN215" s="205">
        <v>15</v>
      </c>
      <c r="BO215" s="206" t="str">
        <f t="shared" si="58"/>
        <v>-</v>
      </c>
      <c r="BP215" s="207">
        <v>2</v>
      </c>
      <c r="BQ215" s="373"/>
      <c r="BR215" s="400"/>
      <c r="BS215" s="401"/>
      <c r="BT215" s="401"/>
      <c r="BU215" s="402"/>
      <c r="BV215" s="245"/>
      <c r="BW215" s="161">
        <f>COUNTIF(AX214:BQ216,"○")</f>
        <v>3</v>
      </c>
      <c r="BX215" s="162">
        <f>COUNTIF(AX214:BQ216,"×")</f>
        <v>1</v>
      </c>
      <c r="BY215" s="163">
        <f>(IF((AX214&gt;AZ214),1,0))+(IF((AX215&gt;AZ215),1,0))+(IF((AX216&gt;AZ216),1,0))+(IF((BB214&gt;BD214),1,0))+(IF((BB215&gt;BD215),1,0))+(IF((BB216&gt;BD216),1,0))+(IF((BF214&gt;BH214),1,0))+(IF((BF215&gt;BH215),1,0))+(IF((BF216&gt;BH216),1,0))+(IF((BJ214&gt;BL214),1,0))+(IF((BJ215&gt;BL215),1,0))+(IF((BJ216&gt;BL216),1,0))+(IF((BN214&gt;BP214),1,0))+(IF((BN215&gt;BP215),1,0))+(IF((BN216&gt;BP216),1,0))</f>
        <v>6</v>
      </c>
      <c r="BZ215" s="164">
        <f>(IF((AX214&lt;AZ214),1,0))+(IF((AX215&lt;AZ215),1,0))+(IF((AX216&lt;AZ216),1,0))+(IF((BB214&lt;BD214),1,0))+(IF((BB215&lt;BD215),1,0))+(IF((BB216&lt;BD216),1,0))+(IF((BF214&lt;BH214),1,0))+(IF((BF215&lt;BH215),1,0))+(IF((BF216&lt;BH216),1,0))+(IF((BJ214&lt;BL214),1,0))+(IF((BJ215&lt;BL215),1,0))+(IF((BJ216&lt;BL216),1,0))+(IF((BN214&lt;BP214),1,0))+(IF((BN215&lt;BP215),1,0))+(IF((BN216&lt;BP216),1,0))</f>
        <v>2</v>
      </c>
      <c r="CA215" s="167">
        <f>BY215-BZ215</f>
        <v>4</v>
      </c>
      <c r="CB215" s="162">
        <f>SUM(AX214:AX216,BB214:BB216,BF214:BF216,BJ214:BJ216,BN214:BN216)</f>
        <v>111</v>
      </c>
      <c r="CC215" s="162">
        <f>SUM(AZ214:AZ216,BD214:BD216,BH214:BH216,BL214:BL216,BP214:BP216)</f>
        <v>53</v>
      </c>
      <c r="CD215" s="165">
        <f>CB215-CC215</f>
        <v>58</v>
      </c>
      <c r="CP215" s="5"/>
    </row>
    <row r="216" spans="1:94" ht="13.05" customHeight="1" x14ac:dyDescent="0.15">
      <c r="A216" s="9"/>
      <c r="B216" s="9"/>
      <c r="C216" s="87"/>
      <c r="D216" s="88"/>
      <c r="E216" s="218" t="str">
        <f>IF(O210="","",O210)</f>
        <v/>
      </c>
      <c r="F216" s="206" t="str">
        <f t="shared" si="59"/>
        <v/>
      </c>
      <c r="G216" s="219" t="str">
        <f>IF(M210="","",M210)</f>
        <v/>
      </c>
      <c r="H216" s="356" t="str">
        <f>IF(J213="","",J213)</f>
        <v/>
      </c>
      <c r="I216" s="230" t="str">
        <f>IF(O213="","",O213)</f>
        <v/>
      </c>
      <c r="J216" s="206" t="str">
        <f t="shared" si="61"/>
        <v/>
      </c>
      <c r="K216" s="219" t="str">
        <f>IF(M213="","",M213)</f>
        <v/>
      </c>
      <c r="L216" s="356" t="str">
        <f>IF(N213="","",N213)</f>
        <v/>
      </c>
      <c r="M216" s="361"/>
      <c r="N216" s="323"/>
      <c r="O216" s="323"/>
      <c r="P216" s="324"/>
      <c r="Q216" s="205">
        <v>15</v>
      </c>
      <c r="R216" s="206" t="str">
        <f t="shared" si="54"/>
        <v>-</v>
      </c>
      <c r="S216" s="207">
        <v>13</v>
      </c>
      <c r="T216" s="371"/>
      <c r="U216" s="205"/>
      <c r="V216" s="206" t="str">
        <f t="shared" si="55"/>
        <v/>
      </c>
      <c r="W216" s="207"/>
      <c r="X216" s="374"/>
      <c r="Y216" s="168">
        <f>AD215</f>
        <v>1</v>
      </c>
      <c r="Z216" s="100" t="s">
        <v>20</v>
      </c>
      <c r="AA216" s="100">
        <f>AE215</f>
        <v>3</v>
      </c>
      <c r="AB216" s="169" t="s">
        <v>17</v>
      </c>
      <c r="AC216" s="245"/>
      <c r="AD216" s="161"/>
      <c r="AE216" s="162"/>
      <c r="AF216" s="163"/>
      <c r="AG216" s="164"/>
      <c r="AH216" s="165"/>
      <c r="AI216" s="162"/>
      <c r="AJ216" s="162"/>
      <c r="AK216" s="165"/>
      <c r="AM216" s="525"/>
      <c r="AN216" s="526"/>
      <c r="AO216" s="526"/>
      <c r="AP216" s="526"/>
      <c r="AQ216" s="526"/>
      <c r="AR216" s="526"/>
      <c r="AS216" s="526"/>
      <c r="AT216" s="526"/>
      <c r="AU216" s="526"/>
      <c r="AV216" s="526"/>
      <c r="AW216" s="529"/>
      <c r="AX216" s="218" t="str">
        <f>IF(BH210="","",BH210)</f>
        <v/>
      </c>
      <c r="AY216" s="206" t="str">
        <f t="shared" si="60"/>
        <v/>
      </c>
      <c r="AZ216" s="219" t="str">
        <f>IF(BF210="","",BF210)</f>
        <v/>
      </c>
      <c r="BA216" s="417" t="str">
        <f>IF(BC213="","",BC213)</f>
        <v/>
      </c>
      <c r="BB216" s="230" t="str">
        <f>IF(BH213="","",BH213)</f>
        <v/>
      </c>
      <c r="BC216" s="206" t="str">
        <f t="shared" si="62"/>
        <v/>
      </c>
      <c r="BD216" s="219" t="str">
        <f>IF(BF213="","",BF213)</f>
        <v/>
      </c>
      <c r="BE216" s="417" t="str">
        <f>IF(BG213="","",BG213)</f>
        <v/>
      </c>
      <c r="BF216" s="361"/>
      <c r="BG216" s="323"/>
      <c r="BH216" s="323"/>
      <c r="BI216" s="324"/>
      <c r="BJ216" s="205"/>
      <c r="BK216" s="206" t="str">
        <f t="shared" si="57"/>
        <v/>
      </c>
      <c r="BL216" s="207"/>
      <c r="BM216" s="371"/>
      <c r="BN216" s="205"/>
      <c r="BO216" s="206" t="str">
        <f t="shared" si="58"/>
        <v/>
      </c>
      <c r="BP216" s="207"/>
      <c r="BQ216" s="374"/>
      <c r="BR216" s="168">
        <f>BW215</f>
        <v>3</v>
      </c>
      <c r="BS216" s="100" t="s">
        <v>20</v>
      </c>
      <c r="BT216" s="100">
        <f>BX215</f>
        <v>1</v>
      </c>
      <c r="BU216" s="169" t="s">
        <v>17</v>
      </c>
      <c r="BV216" s="245"/>
      <c r="BW216" s="161"/>
      <c r="BX216" s="162"/>
      <c r="BY216" s="163"/>
      <c r="BZ216" s="164"/>
      <c r="CA216" s="165"/>
      <c r="CB216" s="162"/>
      <c r="CC216" s="162"/>
      <c r="CD216" s="165"/>
      <c r="CP216" s="5"/>
    </row>
    <row r="217" spans="1:94" ht="13.05" customHeight="1" x14ac:dyDescent="0.15">
      <c r="A217" s="22"/>
      <c r="B217" s="22"/>
      <c r="C217" s="85" t="s">
        <v>193</v>
      </c>
      <c r="D217" s="101" t="s">
        <v>192</v>
      </c>
      <c r="E217" s="231">
        <f>IF(S208="","",S208)</f>
        <v>7</v>
      </c>
      <c r="F217" s="223" t="str">
        <f t="shared" si="59"/>
        <v>-</v>
      </c>
      <c r="G217" s="232">
        <f>IF(Q208="","",Q208)</f>
        <v>15</v>
      </c>
      <c r="H217" s="363" t="str">
        <f>IF(T208="","",IF(T208="○","×",IF(T208="×","○")))</f>
        <v>×</v>
      </c>
      <c r="I217" s="233">
        <f>IF(S211="","",S211)</f>
        <v>15</v>
      </c>
      <c r="J217" s="223" t="str">
        <f t="shared" si="61"/>
        <v>-</v>
      </c>
      <c r="K217" s="232">
        <f>IF(Q211="","",Q211)</f>
        <v>13</v>
      </c>
      <c r="L217" s="355" t="str">
        <f>IF(T211="","",IF(T211="○","×",IF(T211="×","○")))</f>
        <v>×</v>
      </c>
      <c r="M217" s="232">
        <f>IF(S214="","",S214)</f>
        <v>9</v>
      </c>
      <c r="N217" s="223" t="str">
        <f t="shared" ref="N217:N222" si="63">IF(M217="","","-")</f>
        <v>-</v>
      </c>
      <c r="O217" s="232">
        <f>IF(Q214="","",Q214)</f>
        <v>15</v>
      </c>
      <c r="P217" s="355" t="str">
        <f>IF(T214="","",IF(T214="○","×",IF(T214="×","○")))</f>
        <v>×</v>
      </c>
      <c r="Q217" s="358"/>
      <c r="R217" s="359"/>
      <c r="S217" s="359"/>
      <c r="T217" s="360"/>
      <c r="U217" s="222">
        <v>4</v>
      </c>
      <c r="V217" s="223" t="str">
        <f t="shared" si="55"/>
        <v>-</v>
      </c>
      <c r="W217" s="224">
        <v>15</v>
      </c>
      <c r="X217" s="373" t="str">
        <f>IF(U217&lt;&gt;"",IF(U217&gt;W217,IF(U218&gt;W218,"○",IF(U219&gt;W219,"○","×")),IF(U218&gt;W218,IF(U219&gt;W219,"○","×"),"×")),"")</f>
        <v>×</v>
      </c>
      <c r="Y217" s="436" t="s">
        <v>299</v>
      </c>
      <c r="Z217" s="437"/>
      <c r="AA217" s="437"/>
      <c r="AB217" s="438"/>
      <c r="AC217" s="245"/>
      <c r="AD217" s="170"/>
      <c r="AE217" s="171"/>
      <c r="AF217" s="172"/>
      <c r="AG217" s="173"/>
      <c r="AH217" s="174"/>
      <c r="AI217" s="171"/>
      <c r="AJ217" s="171"/>
      <c r="AK217" s="174"/>
      <c r="AM217" s="537" t="s">
        <v>253</v>
      </c>
      <c r="AN217" s="538"/>
      <c r="AO217" s="538"/>
      <c r="AP217" s="538"/>
      <c r="AQ217" s="538"/>
      <c r="AR217" s="539" t="s">
        <v>234</v>
      </c>
      <c r="AS217" s="539"/>
      <c r="AT217" s="539"/>
      <c r="AU217" s="539"/>
      <c r="AV217" s="539"/>
      <c r="AW217" s="540"/>
      <c r="AX217" s="231">
        <f>IF(BL208="","",BL208)</f>
        <v>5</v>
      </c>
      <c r="AY217" s="223" t="str">
        <f t="shared" si="60"/>
        <v>-</v>
      </c>
      <c r="AZ217" s="232">
        <f>IF(BJ208="","",BJ208)</f>
        <v>15</v>
      </c>
      <c r="BA217" s="363" t="str">
        <f>IF(BM208="","",IF(BM208="○","×",IF(BM208="×","○")))</f>
        <v>×</v>
      </c>
      <c r="BB217" s="233">
        <f>IF(BL211="","",BL211)</f>
        <v>15</v>
      </c>
      <c r="BC217" s="223" t="str">
        <f t="shared" si="62"/>
        <v>-</v>
      </c>
      <c r="BD217" s="232">
        <f>IF(BJ211="","",BJ211)</f>
        <v>17</v>
      </c>
      <c r="BE217" s="355" t="str">
        <f>IF(BM211="","",IF(BM211="○","×",IF(BM211="×","○")))</f>
        <v>○</v>
      </c>
      <c r="BF217" s="232">
        <f>IF(BL214="","",BL214)</f>
        <v>4</v>
      </c>
      <c r="BG217" s="223" t="str">
        <f t="shared" ref="BG217:BG222" si="64">IF(BF217="","","-")</f>
        <v>-</v>
      </c>
      <c r="BH217" s="232">
        <f>IF(BJ214="","",BJ214)</f>
        <v>15</v>
      </c>
      <c r="BI217" s="355" t="str">
        <f>IF(BM214="","",IF(BM214="○","×",IF(BM214="×","○")))</f>
        <v>×</v>
      </c>
      <c r="BJ217" s="541"/>
      <c r="BK217" s="542"/>
      <c r="BL217" s="542"/>
      <c r="BM217" s="403"/>
      <c r="BN217" s="222">
        <v>12</v>
      </c>
      <c r="BO217" s="223" t="str">
        <f t="shared" si="58"/>
        <v>-</v>
      </c>
      <c r="BP217" s="224">
        <v>15</v>
      </c>
      <c r="BQ217" s="373" t="str">
        <f>IF(BN217&lt;&gt;"",IF(BN217&gt;BP217,IF(BN218&gt;BP218,"○",IF(BN219&gt;BP219,"○","×")),IF(BN218&gt;BP218,IF(BN219&gt;BP219,"○","×"),"×")),"")</f>
        <v>×</v>
      </c>
      <c r="BR217" s="436" t="s">
        <v>301</v>
      </c>
      <c r="BS217" s="437"/>
      <c r="BT217" s="437"/>
      <c r="BU217" s="438"/>
      <c r="BV217" s="245"/>
      <c r="BW217" s="170"/>
      <c r="BX217" s="171"/>
      <c r="BY217" s="172"/>
      <c r="BZ217" s="173"/>
      <c r="CA217" s="174"/>
      <c r="CB217" s="171"/>
      <c r="CC217" s="171"/>
      <c r="CD217" s="174"/>
      <c r="CP217" s="5"/>
    </row>
    <row r="218" spans="1:94" ht="13.05" customHeight="1" x14ac:dyDescent="0.15">
      <c r="A218" s="22"/>
      <c r="B218" s="22"/>
      <c r="C218" s="85" t="s">
        <v>194</v>
      </c>
      <c r="D218" s="86" t="s">
        <v>145</v>
      </c>
      <c r="E218" s="218">
        <f>IF(S209="","",S209)</f>
        <v>7</v>
      </c>
      <c r="F218" s="206" t="str">
        <f t="shared" si="59"/>
        <v>-</v>
      </c>
      <c r="G218" s="219">
        <f>IF(Q209="","",Q209)</f>
        <v>15</v>
      </c>
      <c r="H218" s="364" t="str">
        <f>IF(J215="","",J215)</f>
        <v>-</v>
      </c>
      <c r="I218" s="230">
        <f>IF(S212="","",S212)</f>
        <v>8</v>
      </c>
      <c r="J218" s="206" t="str">
        <f t="shared" si="61"/>
        <v>-</v>
      </c>
      <c r="K218" s="219">
        <f>IF(Q212="","",Q212)</f>
        <v>15</v>
      </c>
      <c r="L218" s="356" t="str">
        <f>IF(N215="","",N215)</f>
        <v/>
      </c>
      <c r="M218" s="219">
        <f>IF(S215="","",S215)</f>
        <v>15</v>
      </c>
      <c r="N218" s="206" t="str">
        <f t="shared" si="63"/>
        <v>-</v>
      </c>
      <c r="O218" s="219">
        <f>IF(Q215="","",Q215)</f>
        <v>7</v>
      </c>
      <c r="P218" s="356" t="str">
        <f>IF(R215="","",R215)</f>
        <v>-</v>
      </c>
      <c r="Q218" s="361"/>
      <c r="R218" s="323"/>
      <c r="S218" s="323"/>
      <c r="T218" s="324"/>
      <c r="U218" s="205">
        <v>3</v>
      </c>
      <c r="V218" s="206" t="str">
        <f t="shared" si="55"/>
        <v>-</v>
      </c>
      <c r="W218" s="207">
        <v>15</v>
      </c>
      <c r="X218" s="373"/>
      <c r="Y218" s="400"/>
      <c r="Z218" s="401"/>
      <c r="AA218" s="401"/>
      <c r="AB218" s="402"/>
      <c r="AC218" s="245"/>
      <c r="AD218" s="161">
        <f>COUNTIF(E217:X219,"○")</f>
        <v>0</v>
      </c>
      <c r="AE218" s="162">
        <f>COUNTIF(E217:X219,"×")</f>
        <v>4</v>
      </c>
      <c r="AF218" s="163">
        <f>(IF((E217&gt;G217),1,0))+(IF((E218&gt;G218),1,0))+(IF((E219&gt;G219),1,0))+(IF((I217&gt;K217),1,0))+(IF((I218&gt;K218),1,0))+(IF((I219&gt;K219),1,0))+(IF((M217&gt;O217),1,0))+(IF((M218&gt;O218),1,0))+(IF((M219&gt;O219),1,0))+(IF((Q217&gt;S217),1,0))+(IF((Q218&gt;S218),1,0))+(IF((Q219&gt;S219),1,0))+(IF((U217&gt;W217),1,0))+(IF((U218&gt;W218),1,0))+(IF((U219&gt;W219),1,0))</f>
        <v>2</v>
      </c>
      <c r="AG218" s="164">
        <f>(IF((E217&lt;G217),1,0))+(IF((E218&lt;G218),1,0))+(IF((E219&lt;G219),1,0))+(IF((I217&lt;K217),1,0))+(IF((I218&lt;K218),1,0))+(IF((I219&lt;K219),1,0))+(IF((M217&lt;O217),1,0))+(IF((M218&lt;O218),1,0))+(IF((M219&lt;O219),1,0))+(IF((Q217&lt;S217),1,0))+(IF((Q218&lt;S218),1,0))+(IF((Q219&lt;S219),1,0))+(IF((U217&lt;W217),1,0))+(IF((U218&lt;W218),1,0))+(IF((U219&lt;W219),1,0))</f>
        <v>8</v>
      </c>
      <c r="AH218" s="167">
        <f>AF218-AG218</f>
        <v>-6</v>
      </c>
      <c r="AI218" s="162">
        <f>SUM(E217:E219,I217:I219,M217:M219,Q217:Q219,U217:U219)</f>
        <v>94</v>
      </c>
      <c r="AJ218" s="162">
        <f>SUM(G217:G219,K217:K219,O217:O219,S217:S219,W217:W219)</f>
        <v>140</v>
      </c>
      <c r="AK218" s="165">
        <f>AI218-AJ218</f>
        <v>-46</v>
      </c>
      <c r="AM218" s="525" t="s">
        <v>254</v>
      </c>
      <c r="AN218" s="526"/>
      <c r="AO218" s="526"/>
      <c r="AP218" s="526"/>
      <c r="AQ218" s="526"/>
      <c r="AR218" s="527" t="s">
        <v>234</v>
      </c>
      <c r="AS218" s="527"/>
      <c r="AT218" s="527"/>
      <c r="AU218" s="527"/>
      <c r="AV218" s="527"/>
      <c r="AW218" s="528"/>
      <c r="AX218" s="218">
        <f>IF(BL209="","",BL209)</f>
        <v>5</v>
      </c>
      <c r="AY218" s="206" t="str">
        <f t="shared" si="60"/>
        <v>-</v>
      </c>
      <c r="AZ218" s="219">
        <f>IF(BJ209="","",BJ209)</f>
        <v>15</v>
      </c>
      <c r="BA218" s="364" t="str">
        <f>IF(BC215="","",BC215)</f>
        <v>-</v>
      </c>
      <c r="BB218" s="230">
        <f>IF(BL212="","",BL212)</f>
        <v>15</v>
      </c>
      <c r="BC218" s="206" t="str">
        <f t="shared" si="62"/>
        <v>-</v>
      </c>
      <c r="BD218" s="219">
        <f>IF(BJ212="","",BJ212)</f>
        <v>10</v>
      </c>
      <c r="BE218" s="417" t="str">
        <f>IF(BG215="","",BG215)</f>
        <v/>
      </c>
      <c r="BF218" s="219">
        <f>IF(BL215="","",BL215)</f>
        <v>4</v>
      </c>
      <c r="BG218" s="206" t="str">
        <f t="shared" si="64"/>
        <v>-</v>
      </c>
      <c r="BH218" s="219">
        <f>IF(BJ215="","",BJ215)</f>
        <v>15</v>
      </c>
      <c r="BI218" s="417" t="str">
        <f>IF(BK215="","",BK215)</f>
        <v>-</v>
      </c>
      <c r="BJ218" s="543"/>
      <c r="BK218" s="544"/>
      <c r="BL218" s="544"/>
      <c r="BM218" s="394"/>
      <c r="BN218" s="205">
        <v>15</v>
      </c>
      <c r="BO218" s="206" t="str">
        <f t="shared" si="58"/>
        <v>-</v>
      </c>
      <c r="BP218" s="207">
        <v>10</v>
      </c>
      <c r="BQ218" s="373"/>
      <c r="BR218" s="400"/>
      <c r="BS218" s="401"/>
      <c r="BT218" s="401"/>
      <c r="BU218" s="402"/>
      <c r="BV218" s="245"/>
      <c r="BW218" s="161">
        <f>COUNTIF(AX217:BQ219,"○")</f>
        <v>1</v>
      </c>
      <c r="BX218" s="162">
        <f>COUNTIF(AX217:BQ219,"×")</f>
        <v>3</v>
      </c>
      <c r="BY218" s="163">
        <f>(IF((AX217&gt;AZ217),1,0))+(IF((AX218&gt;AZ218),1,0))+(IF((AX219&gt;AZ219),1,0))+(IF((BB217&gt;BD217),1,0))+(IF((BB218&gt;BD218),1,0))+(IF((BB219&gt;BD219),1,0))+(IF((BF217&gt;BH217),1,0))+(IF((BF218&gt;BH218),1,0))+(IF((BF219&gt;BH219),1,0))+(IF((BJ217&gt;BL217),1,0))+(IF((BJ218&gt;BL218),1,0))+(IF((BJ219&gt;BL219),1,0))+(IF((BN217&gt;BP217),1,0))+(IF((BN218&gt;BP218),1,0))+(IF((BN219&gt;BP219),1,0))</f>
        <v>3</v>
      </c>
      <c r="BZ218" s="164">
        <f>(IF((AX217&lt;AZ217),1,0))+(IF((AX218&lt;AZ218),1,0))+(IF((AX219&lt;AZ219),1,0))+(IF((BB217&lt;BD217),1,0))+(IF((BB218&lt;BD218),1,0))+(IF((BB219&lt;BD219),1,0))+(IF((BF217&lt;BH217),1,0))+(IF((BF218&lt;BH218),1,0))+(IF((BF219&lt;BH219),1,0))+(IF((BJ217&lt;BL217),1,0))+(IF((BJ218&lt;BL218),1,0))+(IF((BJ219&lt;BL219),1,0))+(IF((BN217&lt;BP217),1,0))+(IF((BN218&lt;BP218),1,0))+(IF((BN219&lt;BP219),1,0))</f>
        <v>7</v>
      </c>
      <c r="CA218" s="167">
        <f>BY218-BZ218</f>
        <v>-4</v>
      </c>
      <c r="CB218" s="162">
        <f>SUM(AX217:AX219,BB217:BB219,BF217:BF219,BJ217:BJ219,BN217:BN219)</f>
        <v>99</v>
      </c>
      <c r="CC218" s="162">
        <f>SUM(AZ217:AZ219,BD217:BD219,BH217:BH219,BL217:BL219,BP217:BP219)</f>
        <v>141</v>
      </c>
      <c r="CD218" s="165">
        <f>CB218-CC218</f>
        <v>-42</v>
      </c>
      <c r="CP218" s="5"/>
    </row>
    <row r="219" spans="1:94" ht="13.05" customHeight="1" x14ac:dyDescent="0.15">
      <c r="A219" s="9"/>
      <c r="B219" s="9"/>
      <c r="C219" s="92"/>
      <c r="D219" s="88"/>
      <c r="E219" s="218" t="str">
        <f>IF(S210="","",S210)</f>
        <v/>
      </c>
      <c r="F219" s="206" t="str">
        <f t="shared" si="59"/>
        <v/>
      </c>
      <c r="G219" s="219" t="str">
        <f>IF(Q210="","",Q210)</f>
        <v/>
      </c>
      <c r="H219" s="364" t="str">
        <f>IF(J216="","",J216)</f>
        <v/>
      </c>
      <c r="I219" s="230">
        <f>IF(S213="","",S213)</f>
        <v>13</v>
      </c>
      <c r="J219" s="206" t="str">
        <f t="shared" si="61"/>
        <v>-</v>
      </c>
      <c r="K219" s="219">
        <f>IF(Q213="","",Q213)</f>
        <v>15</v>
      </c>
      <c r="L219" s="356" t="str">
        <f>IF(N216="","",N216)</f>
        <v/>
      </c>
      <c r="M219" s="219">
        <f>IF(S216="","",S216)</f>
        <v>13</v>
      </c>
      <c r="N219" s="206" t="str">
        <f t="shared" si="63"/>
        <v>-</v>
      </c>
      <c r="O219" s="219">
        <f>IF(Q216="","",Q216)</f>
        <v>15</v>
      </c>
      <c r="P219" s="356" t="str">
        <f>IF(R216="","",R216)</f>
        <v>-</v>
      </c>
      <c r="Q219" s="361"/>
      <c r="R219" s="323"/>
      <c r="S219" s="323"/>
      <c r="T219" s="324"/>
      <c r="U219" s="205"/>
      <c r="V219" s="206" t="str">
        <f t="shared" si="55"/>
        <v/>
      </c>
      <c r="W219" s="207"/>
      <c r="X219" s="374"/>
      <c r="Y219" s="168">
        <f>AD218</f>
        <v>0</v>
      </c>
      <c r="Z219" s="100" t="s">
        <v>20</v>
      </c>
      <c r="AA219" s="100">
        <f>AE218</f>
        <v>4</v>
      </c>
      <c r="AB219" s="169" t="s">
        <v>17</v>
      </c>
      <c r="AC219" s="245"/>
      <c r="AD219" s="176"/>
      <c r="AE219" s="177"/>
      <c r="AF219" s="178"/>
      <c r="AG219" s="179"/>
      <c r="AH219" s="180"/>
      <c r="AI219" s="177"/>
      <c r="AJ219" s="177"/>
      <c r="AK219" s="180"/>
      <c r="AM219" s="534"/>
      <c r="AN219" s="535"/>
      <c r="AO219" s="535"/>
      <c r="AP219" s="535"/>
      <c r="AQ219" s="535"/>
      <c r="AR219" s="535"/>
      <c r="AS219" s="535"/>
      <c r="AT219" s="535"/>
      <c r="AU219" s="535"/>
      <c r="AV219" s="535"/>
      <c r="AW219" s="536"/>
      <c r="AX219" s="218" t="str">
        <f>IF(BL210="","",BL210)</f>
        <v/>
      </c>
      <c r="AY219" s="206" t="str">
        <f t="shared" si="60"/>
        <v/>
      </c>
      <c r="AZ219" s="219" t="str">
        <f>IF(BJ210="","",BJ210)</f>
        <v/>
      </c>
      <c r="BA219" s="364" t="str">
        <f>IF(BC216="","",BC216)</f>
        <v/>
      </c>
      <c r="BB219" s="230">
        <f>IF(BL213="","",BL213)</f>
        <v>16</v>
      </c>
      <c r="BC219" s="206" t="str">
        <f t="shared" si="62"/>
        <v>-</v>
      </c>
      <c r="BD219" s="219">
        <f>IF(BJ213="","",BJ213)</f>
        <v>14</v>
      </c>
      <c r="BE219" s="417" t="str">
        <f>IF(BG216="","",BG216)</f>
        <v/>
      </c>
      <c r="BF219" s="219" t="str">
        <f>IF(BL216="","",BL216)</f>
        <v/>
      </c>
      <c r="BG219" s="206" t="str">
        <f t="shared" si="64"/>
        <v/>
      </c>
      <c r="BH219" s="219" t="str">
        <f>IF(BJ216="","",BJ216)</f>
        <v/>
      </c>
      <c r="BI219" s="417" t="str">
        <f>IF(BK216="","",BK216)</f>
        <v/>
      </c>
      <c r="BJ219" s="545"/>
      <c r="BK219" s="546"/>
      <c r="BL219" s="546"/>
      <c r="BM219" s="404"/>
      <c r="BN219" s="205">
        <v>8</v>
      </c>
      <c r="BO219" s="206" t="str">
        <f t="shared" si="58"/>
        <v>-</v>
      </c>
      <c r="BP219" s="207">
        <v>15</v>
      </c>
      <c r="BQ219" s="374"/>
      <c r="BR219" s="168">
        <f>BW218</f>
        <v>1</v>
      </c>
      <c r="BS219" s="100" t="s">
        <v>20</v>
      </c>
      <c r="BT219" s="100">
        <f>BX218</f>
        <v>3</v>
      </c>
      <c r="BU219" s="169" t="s">
        <v>17</v>
      </c>
      <c r="BV219" s="245"/>
      <c r="BW219" s="176"/>
      <c r="BX219" s="177"/>
      <c r="BY219" s="178"/>
      <c r="BZ219" s="179"/>
      <c r="CA219" s="180"/>
      <c r="CB219" s="177"/>
      <c r="CC219" s="177"/>
      <c r="CD219" s="180"/>
      <c r="CP219" s="5"/>
    </row>
    <row r="220" spans="1:94" ht="13.05" customHeight="1" x14ac:dyDescent="0.15">
      <c r="C220" s="93" t="s">
        <v>217</v>
      </c>
      <c r="D220" s="89" t="s">
        <v>207</v>
      </c>
      <c r="E220" s="231">
        <f>IF(W208="","",W208)</f>
        <v>15</v>
      </c>
      <c r="F220" s="223" t="str">
        <f t="shared" si="59"/>
        <v>-</v>
      </c>
      <c r="G220" s="232">
        <f>IF(U208="","",U208)</f>
        <v>7</v>
      </c>
      <c r="H220" s="363" t="str">
        <f>IF(X208="","",IF(X208="○","×",IF(X208="×","○")))</f>
        <v>○</v>
      </c>
      <c r="I220" s="233">
        <f>IF(W211="","",W211)</f>
        <v>15</v>
      </c>
      <c r="J220" s="223" t="str">
        <f t="shared" si="61"/>
        <v>-</v>
      </c>
      <c r="K220" s="232">
        <f>IF(U211="","",U211)</f>
        <v>6</v>
      </c>
      <c r="L220" s="355" t="str">
        <f>IF(X211="","",IF(X211="○","×",IF(X211="×","○")))</f>
        <v>○</v>
      </c>
      <c r="M220" s="232">
        <f>IF(W214="","",W214)</f>
        <v>15</v>
      </c>
      <c r="N220" s="223" t="str">
        <f t="shared" si="63"/>
        <v>-</v>
      </c>
      <c r="O220" s="232">
        <f>IF(U214="","",U214)</f>
        <v>5</v>
      </c>
      <c r="P220" s="355" t="str">
        <f>IF(X214="","",IF(X214="○","×",IF(X214="×","○")))</f>
        <v>○</v>
      </c>
      <c r="Q220" s="233">
        <f>IF(W217="","",W217)</f>
        <v>15</v>
      </c>
      <c r="R220" s="223" t="str">
        <f>IF(Q220="","","-")</f>
        <v>-</v>
      </c>
      <c r="S220" s="232">
        <f>IF(U217="","",U217)</f>
        <v>4</v>
      </c>
      <c r="T220" s="355" t="str">
        <f>IF(X217="","",IF(X217="○","×",IF(X217="×","○")))</f>
        <v>○</v>
      </c>
      <c r="U220" s="358"/>
      <c r="V220" s="359"/>
      <c r="W220" s="359"/>
      <c r="X220" s="360"/>
      <c r="Y220" s="436" t="s">
        <v>283</v>
      </c>
      <c r="Z220" s="437"/>
      <c r="AA220" s="437"/>
      <c r="AB220" s="438"/>
      <c r="AC220" s="245"/>
      <c r="AD220" s="161"/>
      <c r="AE220" s="162"/>
      <c r="AF220" s="163"/>
      <c r="AG220" s="164"/>
      <c r="AH220" s="165"/>
      <c r="AI220" s="162"/>
      <c r="AJ220" s="162"/>
      <c r="AK220" s="165"/>
      <c r="AM220" s="525" t="s">
        <v>255</v>
      </c>
      <c r="AN220" s="526"/>
      <c r="AO220" s="526"/>
      <c r="AP220" s="526"/>
      <c r="AQ220" s="526"/>
      <c r="AR220" s="527" t="s">
        <v>234</v>
      </c>
      <c r="AS220" s="527"/>
      <c r="AT220" s="527"/>
      <c r="AU220" s="527"/>
      <c r="AV220" s="527"/>
      <c r="AW220" s="528"/>
      <c r="AX220" s="231">
        <f>IF(BP208="","",BP208)</f>
        <v>1</v>
      </c>
      <c r="AY220" s="223" t="str">
        <f t="shared" si="60"/>
        <v>-</v>
      </c>
      <c r="AZ220" s="232">
        <f>IF(BN208="","",BN208)</f>
        <v>15</v>
      </c>
      <c r="BA220" s="363" t="str">
        <f>IF(BQ208="","",IF(BQ208="○","×",IF(BQ208="×","○")))</f>
        <v>×</v>
      </c>
      <c r="BB220" s="233">
        <f>IF(BP211="","",BP211)</f>
        <v>18</v>
      </c>
      <c r="BC220" s="223" t="str">
        <f t="shared" si="62"/>
        <v>-</v>
      </c>
      <c r="BD220" s="232">
        <f>IF(BN211="","",BN211)</f>
        <v>16</v>
      </c>
      <c r="BE220" s="355" t="str">
        <f>IF(BQ211="","",IF(BQ211="○","×",IF(BQ211="×","○")))</f>
        <v>○</v>
      </c>
      <c r="BF220" s="232">
        <f>IF(BP214="","",BP214)</f>
        <v>3</v>
      </c>
      <c r="BG220" s="223" t="str">
        <f t="shared" si="64"/>
        <v>-</v>
      </c>
      <c r="BH220" s="232">
        <f>IF(BN214="","",BN214)</f>
        <v>15</v>
      </c>
      <c r="BI220" s="355" t="str">
        <f>IF(BQ214="","",IF(BQ214="○","×",IF(BQ214="×","○")))</f>
        <v>×</v>
      </c>
      <c r="BJ220" s="233">
        <f>IF(BP217="","",BP217)</f>
        <v>15</v>
      </c>
      <c r="BK220" s="223" t="str">
        <f>IF(BJ220="","","-")</f>
        <v>-</v>
      </c>
      <c r="BL220" s="232">
        <f>IF(BN217="","",BN217)</f>
        <v>12</v>
      </c>
      <c r="BM220" s="355" t="str">
        <f>IF(BQ217="","",IF(BQ217="○","×",IF(BQ217="×","○")))</f>
        <v>○</v>
      </c>
      <c r="BN220" s="358"/>
      <c r="BO220" s="359"/>
      <c r="BP220" s="359"/>
      <c r="BQ220" s="360"/>
      <c r="BR220" s="436" t="s">
        <v>300</v>
      </c>
      <c r="BS220" s="437"/>
      <c r="BT220" s="437"/>
      <c r="BU220" s="438"/>
      <c r="BV220" s="245"/>
      <c r="BW220" s="161"/>
      <c r="BX220" s="162"/>
      <c r="BY220" s="163"/>
      <c r="BZ220" s="164"/>
      <c r="CA220" s="165"/>
      <c r="CB220" s="162"/>
      <c r="CC220" s="162"/>
      <c r="CD220" s="165"/>
      <c r="CP220" s="5"/>
    </row>
    <row r="221" spans="1:94" ht="13.05" customHeight="1" x14ac:dyDescent="0.15">
      <c r="C221" s="92" t="s">
        <v>218</v>
      </c>
      <c r="D221" s="86" t="s">
        <v>219</v>
      </c>
      <c r="E221" s="218">
        <f>IF(W209="","",W209)</f>
        <v>12</v>
      </c>
      <c r="F221" s="206" t="str">
        <f t="shared" si="59"/>
        <v>-</v>
      </c>
      <c r="G221" s="219">
        <f>IF(U209="","",U209)</f>
        <v>15</v>
      </c>
      <c r="H221" s="364" t="str">
        <f>IF(J212="","",J212)</f>
        <v/>
      </c>
      <c r="I221" s="230">
        <f>IF(W212="","",W212)</f>
        <v>15</v>
      </c>
      <c r="J221" s="206" t="str">
        <f t="shared" si="61"/>
        <v>-</v>
      </c>
      <c r="K221" s="219">
        <f>IF(U212="","",U212)</f>
        <v>3</v>
      </c>
      <c r="L221" s="356" t="str">
        <f>IF(N218="","",N218)</f>
        <v>-</v>
      </c>
      <c r="M221" s="219">
        <f>IF(W215="","",W215)</f>
        <v>15</v>
      </c>
      <c r="N221" s="206" t="str">
        <f t="shared" si="63"/>
        <v>-</v>
      </c>
      <c r="O221" s="219">
        <f>IF(U215="","",U215)</f>
        <v>8</v>
      </c>
      <c r="P221" s="356" t="str">
        <f>IF(R218="","",R218)</f>
        <v/>
      </c>
      <c r="Q221" s="230">
        <f>IF(W218="","",W218)</f>
        <v>15</v>
      </c>
      <c r="R221" s="206" t="str">
        <f>IF(Q221="","","-")</f>
        <v>-</v>
      </c>
      <c r="S221" s="219">
        <f>IF(U218="","",U218)</f>
        <v>3</v>
      </c>
      <c r="T221" s="356" t="str">
        <f>IF(V218="","",V218)</f>
        <v>-</v>
      </c>
      <c r="U221" s="361"/>
      <c r="V221" s="323"/>
      <c r="W221" s="323"/>
      <c r="X221" s="324"/>
      <c r="Y221" s="400"/>
      <c r="Z221" s="401"/>
      <c r="AA221" s="401"/>
      <c r="AB221" s="402"/>
      <c r="AC221" s="245"/>
      <c r="AD221" s="161">
        <f>COUNTIF(E220:X222,"○")</f>
        <v>4</v>
      </c>
      <c r="AE221" s="162">
        <f>COUNTIF(E220:X222,"×")</f>
        <v>0</v>
      </c>
      <c r="AF221" s="163">
        <f>(IF((E220&gt;G220),1,0))+(IF((E221&gt;G221),1,0))+(IF((E222&gt;G222),1,0))+(IF((I220&gt;K220),1,0))+(IF((I221&gt;K221),1,0))+(IF((I222&gt;K222),1,0))+(IF((M220&gt;O220),1,0))+(IF((M221&gt;O221),1,0))+(IF((M222&gt;O222),1,0))+(IF((Q220&gt;S220),1,0))+(IF((Q221&gt;S221),1,0))+(IF((Q222&gt;S222),1,0))+(IF((U220&gt;W220),1,0))+(IF((U221&gt;W221),1,0))+(IF((U222&gt;W222),1,0))</f>
        <v>8</v>
      </c>
      <c r="AG221" s="164">
        <f>(IF((E220&lt;G220),1,0))+(IF((E221&lt;G221),1,0))+(IF((E222&lt;G222),1,0))+(IF((I220&lt;K220),1,0))+(IF((I221&lt;K221),1,0))+(IF((I222&lt;K222),1,0))+(IF((M220&lt;O220),1,0))+(IF((M221&lt;O221),1,0))+(IF((M222&lt;O222),1,0))+(IF((Q220&lt;S220),1,0))+(IF((Q221&lt;S221),1,0))+(IF((Q222&lt;S222),1,0))+(IF((U220&lt;W220),1,0))+(IF((U221&lt;W221),1,0))+(IF((U222&lt;W222),1,0))</f>
        <v>1</v>
      </c>
      <c r="AH221" s="167">
        <f>AF221-AG221</f>
        <v>7</v>
      </c>
      <c r="AI221" s="162">
        <f>SUM(E220:E222,I220:I222,M220:M222,Q220:Q222,U220:U222)</f>
        <v>132</v>
      </c>
      <c r="AJ221" s="162">
        <f>SUM(G220:G222,K220:K222,O220:O222,S220:S222,W220:W222)</f>
        <v>64</v>
      </c>
      <c r="AK221" s="165">
        <f>AI221-AJ221</f>
        <v>68</v>
      </c>
      <c r="AM221" s="525" t="s">
        <v>256</v>
      </c>
      <c r="AN221" s="526"/>
      <c r="AO221" s="526"/>
      <c r="AP221" s="526"/>
      <c r="AQ221" s="526"/>
      <c r="AR221" s="527" t="s">
        <v>234</v>
      </c>
      <c r="AS221" s="527"/>
      <c r="AT221" s="527"/>
      <c r="AU221" s="527"/>
      <c r="AV221" s="527"/>
      <c r="AW221" s="528"/>
      <c r="AX221" s="218">
        <f>IF(BP209="","",BP209)</f>
        <v>3</v>
      </c>
      <c r="AY221" s="206" t="str">
        <f t="shared" si="60"/>
        <v>-</v>
      </c>
      <c r="AZ221" s="219">
        <f>IF(BN209="","",BN209)</f>
        <v>15</v>
      </c>
      <c r="BA221" s="364" t="str">
        <f>IF(BC212="","",BC212)</f>
        <v/>
      </c>
      <c r="BB221" s="230">
        <f>IF(BP212="","",BP212)</f>
        <v>15</v>
      </c>
      <c r="BC221" s="206" t="str">
        <f t="shared" si="62"/>
        <v>-</v>
      </c>
      <c r="BD221" s="219">
        <f>IF(BN212="","",BN212)</f>
        <v>12</v>
      </c>
      <c r="BE221" s="417" t="str">
        <f>IF(BG218="","",BG218)</f>
        <v>-</v>
      </c>
      <c r="BF221" s="219">
        <f>IF(BP215="","",BP215)</f>
        <v>2</v>
      </c>
      <c r="BG221" s="206" t="str">
        <f t="shared" si="64"/>
        <v>-</v>
      </c>
      <c r="BH221" s="219">
        <f>IF(BN215="","",BN215)</f>
        <v>15</v>
      </c>
      <c r="BI221" s="417" t="str">
        <f>IF(BK218="","",BK218)</f>
        <v/>
      </c>
      <c r="BJ221" s="230">
        <f>IF(BP218="","",BP218)</f>
        <v>10</v>
      </c>
      <c r="BK221" s="206" t="str">
        <f>IF(BJ221="","","-")</f>
        <v>-</v>
      </c>
      <c r="BL221" s="219">
        <f>IF(BN218="","",BN218)</f>
        <v>15</v>
      </c>
      <c r="BM221" s="417" t="str">
        <f>IF(BO218="","",BO218)</f>
        <v>-</v>
      </c>
      <c r="BN221" s="361"/>
      <c r="BO221" s="323"/>
      <c r="BP221" s="323"/>
      <c r="BQ221" s="324"/>
      <c r="BR221" s="400"/>
      <c r="BS221" s="401"/>
      <c r="BT221" s="401"/>
      <c r="BU221" s="402"/>
      <c r="BV221" s="245"/>
      <c r="BW221" s="161">
        <f>COUNTIF(AX220:BQ222,"○")</f>
        <v>2</v>
      </c>
      <c r="BX221" s="162">
        <f>COUNTIF(AX220:BQ222,"×")</f>
        <v>2</v>
      </c>
      <c r="BY221" s="163">
        <f>(IF((AX220&gt;AZ220),1,0))+(IF((AX221&gt;AZ221),1,0))+(IF((AX222&gt;AZ222),1,0))+(IF((BB220&gt;BD220),1,0))+(IF((BB221&gt;BD221),1,0))+(IF((BB222&gt;BD222),1,0))+(IF((BF220&gt;BH220),1,0))+(IF((BF221&gt;BH221),1,0))+(IF((BF222&gt;BH222),1,0))+(IF((BJ220&gt;BL220),1,0))+(IF((BJ221&gt;BL221),1,0))+(IF((BJ222&gt;BL222),1,0))+(IF((BN220&gt;BP220),1,0))+(IF((BN221&gt;BP221),1,0))+(IF((BN222&gt;BP222),1,0))</f>
        <v>4</v>
      </c>
      <c r="BZ221" s="164">
        <f>(IF((AX220&lt;AZ220),1,0))+(IF((AX221&lt;AZ221),1,0))+(IF((AX222&lt;AZ222),1,0))+(IF((BB220&lt;BD220),1,0))+(IF((BB221&lt;BD221),1,0))+(IF((BB222&lt;BD222),1,0))+(IF((BF220&lt;BH220),1,0))+(IF((BF221&lt;BH221),1,0))+(IF((BF222&lt;BH222),1,0))+(IF((BJ220&lt;BL220),1,0))+(IF((BJ221&lt;BL221),1,0))+(IF((BJ222&lt;BL222),1,0))+(IF((BN220&lt;BP220),1,0))+(IF((BN221&lt;BP221),1,0))+(IF((BN222&lt;BP222),1,0))</f>
        <v>5</v>
      </c>
      <c r="CA221" s="167">
        <f>BY221-BZ221</f>
        <v>-1</v>
      </c>
      <c r="CB221" s="162">
        <f>SUM(AX220:AX222,BB220:BB222,BF220:BF222,BJ220:BJ222,BN220:BN222)</f>
        <v>82</v>
      </c>
      <c r="CC221" s="162">
        <f>SUM(AZ220:AZ222,BD220:BD222,BH220:BH222,BL220:BL222,BP220:BP222)</f>
        <v>123</v>
      </c>
      <c r="CD221" s="165">
        <f>CB221-CC221</f>
        <v>-41</v>
      </c>
      <c r="CP221" s="5"/>
    </row>
    <row r="222" spans="1:94" ht="13.05" customHeight="1" thickBot="1" x14ac:dyDescent="0.2">
      <c r="C222" s="97"/>
      <c r="D222" s="84"/>
      <c r="E222" s="234">
        <f>IF(W210="","",W210)</f>
        <v>15</v>
      </c>
      <c r="F222" s="235" t="str">
        <f t="shared" si="59"/>
        <v>-</v>
      </c>
      <c r="G222" s="236">
        <f>IF(U210="","",U210)</f>
        <v>13</v>
      </c>
      <c r="H222" s="365" t="str">
        <f>IF(J213="","",J213)</f>
        <v/>
      </c>
      <c r="I222" s="237" t="str">
        <f>IF(W213="","",W213)</f>
        <v/>
      </c>
      <c r="J222" s="235" t="str">
        <f t="shared" si="61"/>
        <v/>
      </c>
      <c r="K222" s="236" t="str">
        <f>IF(U213="","",U213)</f>
        <v/>
      </c>
      <c r="L222" s="366" t="str">
        <f>IF(N219="","",N219)</f>
        <v>-</v>
      </c>
      <c r="M222" s="236" t="str">
        <f>IF(W216="","",W216)</f>
        <v/>
      </c>
      <c r="N222" s="235" t="str">
        <f t="shared" si="63"/>
        <v/>
      </c>
      <c r="O222" s="236" t="str">
        <f>IF(U216="","",U216)</f>
        <v/>
      </c>
      <c r="P222" s="366" t="str">
        <f>IF(R219="","",R219)</f>
        <v/>
      </c>
      <c r="Q222" s="237" t="str">
        <f>IF(W219="","",W219)</f>
        <v/>
      </c>
      <c r="R222" s="235" t="str">
        <f>IF(Q222="","","-")</f>
        <v/>
      </c>
      <c r="S222" s="236" t="str">
        <f>IF(U219="","",U219)</f>
        <v/>
      </c>
      <c r="T222" s="366" t="str">
        <f>IF(V219="","",V219)</f>
        <v/>
      </c>
      <c r="U222" s="367"/>
      <c r="V222" s="368"/>
      <c r="W222" s="368"/>
      <c r="X222" s="415"/>
      <c r="Y222" s="185">
        <f>AD221</f>
        <v>4</v>
      </c>
      <c r="Z222" s="186" t="s">
        <v>20</v>
      </c>
      <c r="AA222" s="186">
        <f>AE221</f>
        <v>0</v>
      </c>
      <c r="AB222" s="187" t="s">
        <v>17</v>
      </c>
      <c r="AC222" s="245"/>
      <c r="AD222" s="176"/>
      <c r="AE222" s="177"/>
      <c r="AF222" s="178"/>
      <c r="AG222" s="179"/>
      <c r="AH222" s="180"/>
      <c r="AI222" s="177"/>
      <c r="AJ222" s="177"/>
      <c r="AK222" s="180"/>
      <c r="AM222" s="547"/>
      <c r="AN222" s="548"/>
      <c r="AO222" s="548"/>
      <c r="AP222" s="548"/>
      <c r="AQ222" s="548"/>
      <c r="AR222" s="548"/>
      <c r="AS222" s="548"/>
      <c r="AT222" s="548"/>
      <c r="AU222" s="548"/>
      <c r="AV222" s="548"/>
      <c r="AW222" s="549"/>
      <c r="AX222" s="234" t="str">
        <f>IF(BP210="","",BP210)</f>
        <v/>
      </c>
      <c r="AY222" s="235" t="str">
        <f t="shared" si="60"/>
        <v/>
      </c>
      <c r="AZ222" s="236" t="str">
        <f>IF(BN210="","",BN210)</f>
        <v/>
      </c>
      <c r="BA222" s="365" t="str">
        <f>IF(BC213="","",BC213)</f>
        <v/>
      </c>
      <c r="BB222" s="237" t="str">
        <f>IF(BP213="","",BP213)</f>
        <v/>
      </c>
      <c r="BC222" s="235" t="str">
        <f t="shared" si="62"/>
        <v/>
      </c>
      <c r="BD222" s="236" t="str">
        <f>IF(BN213="","",BN213)</f>
        <v/>
      </c>
      <c r="BE222" s="366" t="str">
        <f>IF(BG219="","",BG219)</f>
        <v/>
      </c>
      <c r="BF222" s="236" t="str">
        <f>IF(BP216="","",BP216)</f>
        <v/>
      </c>
      <c r="BG222" s="235" t="str">
        <f t="shared" si="64"/>
        <v/>
      </c>
      <c r="BH222" s="236" t="str">
        <f>IF(BN216="","",BN216)</f>
        <v/>
      </c>
      <c r="BI222" s="366" t="str">
        <f>IF(BK219="","",BK219)</f>
        <v/>
      </c>
      <c r="BJ222" s="237">
        <f>IF(BP219="","",BP219)</f>
        <v>15</v>
      </c>
      <c r="BK222" s="235" t="str">
        <f>IF(BJ222="","","-")</f>
        <v>-</v>
      </c>
      <c r="BL222" s="236">
        <f>IF(BN219="","",BN219)</f>
        <v>8</v>
      </c>
      <c r="BM222" s="366" t="str">
        <f>IF(BO219="","",BO219)</f>
        <v>-</v>
      </c>
      <c r="BN222" s="367"/>
      <c r="BO222" s="368"/>
      <c r="BP222" s="368"/>
      <c r="BQ222" s="415"/>
      <c r="BR222" s="185">
        <f>BW221</f>
        <v>2</v>
      </c>
      <c r="BS222" s="186" t="s">
        <v>20</v>
      </c>
      <c r="BT222" s="186">
        <f>BX221</f>
        <v>2</v>
      </c>
      <c r="BU222" s="187" t="s">
        <v>17</v>
      </c>
      <c r="BV222" s="245"/>
      <c r="BW222" s="176"/>
      <c r="BX222" s="177"/>
      <c r="BY222" s="178"/>
      <c r="BZ222" s="179"/>
      <c r="CA222" s="180"/>
      <c r="CB222" s="177"/>
      <c r="CC222" s="177"/>
      <c r="CD222" s="180"/>
      <c r="CP222" s="5"/>
    </row>
    <row r="223" spans="1:94" ht="13.05" customHeight="1" thickBot="1" x14ac:dyDescent="0.25">
      <c r="C223" s="277"/>
      <c r="D223" s="277"/>
      <c r="E223" s="277"/>
      <c r="F223" s="277"/>
      <c r="G223" s="277"/>
      <c r="H223" s="277"/>
      <c r="I223" s="277"/>
      <c r="J223" s="277"/>
      <c r="K223" s="277"/>
      <c r="L223" s="277"/>
      <c r="M223" s="277"/>
      <c r="N223" s="277"/>
      <c r="O223" s="277"/>
      <c r="P223" s="278"/>
      <c r="Q223" s="278"/>
      <c r="R223" s="278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</row>
    <row r="224" spans="1:94" ht="13.05" customHeight="1" x14ac:dyDescent="0.2">
      <c r="A224" s="66"/>
      <c r="B224" s="66"/>
      <c r="C224" s="75"/>
      <c r="D224" s="76"/>
      <c r="E224" s="76"/>
      <c r="F224" s="76"/>
      <c r="G224" s="76"/>
      <c r="H224" s="76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8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  <c r="BA224" s="79"/>
      <c r="BB224" s="79"/>
      <c r="BC224" s="79"/>
      <c r="BD224" s="79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/>
      <c r="BU224" s="66"/>
      <c r="BV224" s="66"/>
      <c r="BW224" s="66"/>
      <c r="BX224" s="66"/>
      <c r="BY224" s="66"/>
      <c r="BZ224" s="66"/>
      <c r="CA224" s="66"/>
      <c r="CB224" s="66"/>
      <c r="CC224" s="66"/>
      <c r="CD224" s="66"/>
      <c r="CE224" s="66"/>
    </row>
    <row r="225" spans="1:94" ht="13.05" customHeight="1" thickBot="1" x14ac:dyDescent="0.25">
      <c r="B225" s="8"/>
      <c r="C225" s="389" t="s">
        <v>242</v>
      </c>
      <c r="D225" s="389"/>
      <c r="E225" s="389"/>
      <c r="F225" s="389"/>
      <c r="G225" s="389"/>
      <c r="H225" s="389"/>
      <c r="I225" s="389"/>
      <c r="J225" s="389"/>
      <c r="K225" s="389"/>
      <c r="L225" s="389"/>
      <c r="M225" s="389"/>
      <c r="N225" s="389"/>
      <c r="O225" s="389"/>
      <c r="P225" s="389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427" t="s">
        <v>0</v>
      </c>
      <c r="AG225" s="428"/>
      <c r="AH225" s="428"/>
      <c r="AI225" s="428"/>
      <c r="AJ225" s="478" t="s">
        <v>302</v>
      </c>
      <c r="AK225" s="479"/>
      <c r="AL225" s="479"/>
      <c r="AM225" s="479"/>
      <c r="AN225" s="479"/>
      <c r="AO225" s="479"/>
      <c r="AP225" s="479" t="s">
        <v>158</v>
      </c>
      <c r="AQ225" s="479"/>
      <c r="AR225" s="479"/>
      <c r="AS225" s="479"/>
      <c r="AT225" s="479"/>
      <c r="AU225" s="479"/>
      <c r="AV225" s="480"/>
      <c r="AW225" s="16"/>
      <c r="AX225" s="16"/>
      <c r="AY225" s="16"/>
      <c r="AZ225" s="16"/>
      <c r="BA225" s="16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</row>
    <row r="226" spans="1:94" ht="13.05" customHeight="1" thickTop="1" thickBot="1" x14ac:dyDescent="0.25">
      <c r="B226" s="8"/>
      <c r="C226" s="389"/>
      <c r="D226" s="389"/>
      <c r="E226" s="389"/>
      <c r="F226" s="389"/>
      <c r="G226" s="389"/>
      <c r="H226" s="389"/>
      <c r="I226" s="389"/>
      <c r="J226" s="389"/>
      <c r="K226" s="389"/>
      <c r="L226" s="389"/>
      <c r="M226" s="389"/>
      <c r="N226" s="389"/>
      <c r="O226" s="389"/>
      <c r="P226" s="389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424"/>
      <c r="AG226" s="425"/>
      <c r="AH226" s="425"/>
      <c r="AI226" s="425"/>
      <c r="AJ226" s="494" t="s">
        <v>303</v>
      </c>
      <c r="AK226" s="476"/>
      <c r="AL226" s="476"/>
      <c r="AM226" s="476"/>
      <c r="AN226" s="476"/>
      <c r="AO226" s="476"/>
      <c r="AP226" s="476" t="s">
        <v>158</v>
      </c>
      <c r="AQ226" s="476"/>
      <c r="AR226" s="476"/>
      <c r="AS226" s="476"/>
      <c r="AT226" s="476"/>
      <c r="AU226" s="476"/>
      <c r="AV226" s="477"/>
      <c r="AW226" s="124"/>
      <c r="AX226" s="125">
        <v>15</v>
      </c>
      <c r="AY226" s="126">
        <v>15</v>
      </c>
      <c r="AZ226" s="17"/>
      <c r="BA226" s="16"/>
      <c r="BB226" s="98"/>
      <c r="BC226" s="98"/>
      <c r="BD226" s="98"/>
      <c r="BE226" s="98"/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</row>
    <row r="227" spans="1:94" ht="13.05" customHeight="1" thickTop="1" x14ac:dyDescent="0.2">
      <c r="B227" s="8"/>
      <c r="C227" s="389"/>
      <c r="D227" s="389"/>
      <c r="E227" s="389"/>
      <c r="F227" s="389"/>
      <c r="G227" s="389"/>
      <c r="H227" s="389"/>
      <c r="I227" s="389"/>
      <c r="J227" s="389"/>
      <c r="K227" s="389"/>
      <c r="L227" s="389"/>
      <c r="M227" s="389"/>
      <c r="N227" s="389"/>
      <c r="O227" s="389"/>
      <c r="P227" s="389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418" t="s">
        <v>4</v>
      </c>
      <c r="AG227" s="419"/>
      <c r="AH227" s="419"/>
      <c r="AI227" s="419"/>
      <c r="AJ227" s="478" t="s">
        <v>267</v>
      </c>
      <c r="AK227" s="479"/>
      <c r="AL227" s="479"/>
      <c r="AM227" s="479"/>
      <c r="AN227" s="479"/>
      <c r="AO227" s="479"/>
      <c r="AP227" s="479" t="s">
        <v>158</v>
      </c>
      <c r="AQ227" s="479"/>
      <c r="AR227" s="479"/>
      <c r="AS227" s="479"/>
      <c r="AT227" s="479"/>
      <c r="AU227" s="479"/>
      <c r="AV227" s="480"/>
      <c r="AW227" s="105"/>
      <c r="AX227" s="106">
        <v>9</v>
      </c>
      <c r="AY227" s="107">
        <v>7</v>
      </c>
      <c r="AZ227" s="128"/>
      <c r="BA227" s="16"/>
      <c r="BB227" s="28" t="s">
        <v>38</v>
      </c>
      <c r="BC227" s="27"/>
      <c r="BD227" s="27"/>
      <c r="BE227" s="27"/>
      <c r="BF227" s="27"/>
      <c r="BG227" s="99"/>
      <c r="BH227" s="99"/>
      <c r="BI227" s="99"/>
      <c r="BJ227" s="99"/>
      <c r="BK227" s="99"/>
      <c r="BL227" s="99"/>
      <c r="BM227" s="99"/>
      <c r="BN227" s="99"/>
      <c r="BO227" s="99"/>
      <c r="BP227" s="99"/>
      <c r="BQ227" s="99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</row>
    <row r="228" spans="1:94" ht="13.05" customHeight="1" thickBot="1" x14ac:dyDescent="0.25">
      <c r="B228" s="8"/>
      <c r="C228" s="389"/>
      <c r="D228" s="389"/>
      <c r="E228" s="389"/>
      <c r="F228" s="389"/>
      <c r="G228" s="389"/>
      <c r="H228" s="389"/>
      <c r="I228" s="389"/>
      <c r="J228" s="389"/>
      <c r="K228" s="389"/>
      <c r="L228" s="389"/>
      <c r="M228" s="389"/>
      <c r="N228" s="389"/>
      <c r="O228" s="389"/>
      <c r="P228" s="389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424"/>
      <c r="AG228" s="425"/>
      <c r="AH228" s="425"/>
      <c r="AI228" s="425"/>
      <c r="AJ228" s="494" t="s">
        <v>268</v>
      </c>
      <c r="AK228" s="476"/>
      <c r="AL228" s="476"/>
      <c r="AM228" s="476"/>
      <c r="AN228" s="476"/>
      <c r="AO228" s="476"/>
      <c r="AP228" s="476" t="s">
        <v>158</v>
      </c>
      <c r="AQ228" s="476"/>
      <c r="AR228" s="476"/>
      <c r="AS228" s="476"/>
      <c r="AT228" s="476"/>
      <c r="AU228" s="476"/>
      <c r="AV228" s="477"/>
      <c r="AW228" s="17"/>
      <c r="AX228" s="109"/>
      <c r="AY228" s="109">
        <v>15</v>
      </c>
      <c r="AZ228" s="129">
        <v>15</v>
      </c>
      <c r="BA228" s="16"/>
      <c r="BB228" s="518" t="str">
        <f>AJ225</f>
        <v>山下直輝</v>
      </c>
      <c r="BC228" s="513"/>
      <c r="BD228" s="513"/>
      <c r="BE228" s="513"/>
      <c r="BF228" s="513"/>
      <c r="BG228" s="513"/>
      <c r="BH228" s="513"/>
      <c r="BI228" s="512" t="str">
        <f>AP225</f>
        <v>GMA</v>
      </c>
      <c r="BJ228" s="513"/>
      <c r="BK228" s="513"/>
      <c r="BL228" s="513"/>
      <c r="BM228" s="513"/>
      <c r="BN228" s="513"/>
      <c r="BO228" s="513"/>
      <c r="BP228" s="513"/>
      <c r="BQ228" s="514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</row>
    <row r="229" spans="1:94" ht="13.05" customHeight="1" thickTop="1" x14ac:dyDescent="0.2">
      <c r="B229" s="8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18" t="s">
        <v>5</v>
      </c>
      <c r="AG229" s="419"/>
      <c r="AH229" s="419"/>
      <c r="AI229" s="419"/>
      <c r="AJ229" s="478" t="s">
        <v>304</v>
      </c>
      <c r="AK229" s="479"/>
      <c r="AL229" s="479"/>
      <c r="AM229" s="479"/>
      <c r="AN229" s="479"/>
      <c r="AO229" s="479"/>
      <c r="AP229" s="479" t="s">
        <v>145</v>
      </c>
      <c r="AQ229" s="479"/>
      <c r="AR229" s="479"/>
      <c r="AS229" s="479"/>
      <c r="AT229" s="479"/>
      <c r="AU229" s="479"/>
      <c r="AV229" s="480"/>
      <c r="AW229" s="17"/>
      <c r="AX229" s="109"/>
      <c r="AY229" s="109">
        <v>12</v>
      </c>
      <c r="AZ229" s="110">
        <v>11</v>
      </c>
      <c r="BA229" s="130"/>
      <c r="BB229" s="519" t="str">
        <f>AJ226</f>
        <v>千田英治</v>
      </c>
      <c r="BC229" s="516"/>
      <c r="BD229" s="516"/>
      <c r="BE229" s="516"/>
      <c r="BF229" s="516"/>
      <c r="BG229" s="516"/>
      <c r="BH229" s="516"/>
      <c r="BI229" s="515" t="str">
        <f>AP226</f>
        <v>GMA</v>
      </c>
      <c r="BJ229" s="516"/>
      <c r="BK229" s="516"/>
      <c r="BL229" s="516"/>
      <c r="BM229" s="516"/>
      <c r="BN229" s="516"/>
      <c r="BO229" s="516"/>
      <c r="BP229" s="516"/>
      <c r="BQ229" s="517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</row>
    <row r="230" spans="1:94" ht="13.05" customHeight="1" thickBot="1" x14ac:dyDescent="0.25">
      <c r="B230" s="8"/>
      <c r="C230" s="47"/>
      <c r="D230" s="310" t="s">
        <v>215</v>
      </c>
      <c r="E230" s="310"/>
      <c r="F230" s="310"/>
      <c r="G230" s="310"/>
      <c r="H230" s="310"/>
      <c r="I230" s="310"/>
      <c r="J230" s="310"/>
      <c r="K230" s="310"/>
      <c r="L230" s="310"/>
      <c r="M230" s="310"/>
      <c r="N230" s="310"/>
      <c r="O230" s="310"/>
      <c r="P230" s="310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424"/>
      <c r="AG230" s="425"/>
      <c r="AH230" s="425"/>
      <c r="AI230" s="425"/>
      <c r="AJ230" s="494" t="s">
        <v>305</v>
      </c>
      <c r="AK230" s="476"/>
      <c r="AL230" s="476"/>
      <c r="AM230" s="476"/>
      <c r="AN230" s="476"/>
      <c r="AO230" s="476"/>
      <c r="AP230" s="476" t="s">
        <v>145</v>
      </c>
      <c r="AQ230" s="476"/>
      <c r="AR230" s="476"/>
      <c r="AS230" s="476"/>
      <c r="AT230" s="476"/>
      <c r="AU230" s="476"/>
      <c r="AV230" s="477"/>
      <c r="AW230" s="111">
        <v>10</v>
      </c>
      <c r="AX230" s="111">
        <v>16</v>
      </c>
      <c r="AY230" s="112">
        <v>14</v>
      </c>
      <c r="AZ230" s="113"/>
      <c r="BA230" s="16"/>
      <c r="BB230" s="74" t="s">
        <v>48</v>
      </c>
      <c r="BC230" s="74"/>
      <c r="BD230" s="74"/>
      <c r="BE230" s="74"/>
      <c r="BF230" s="74"/>
      <c r="BG230" s="74"/>
      <c r="BH230" s="74"/>
      <c r="BI230" s="74"/>
      <c r="BJ230" s="74"/>
      <c r="BK230" s="74"/>
      <c r="BL230" s="114"/>
      <c r="BM230" s="74"/>
      <c r="BN230" s="74"/>
      <c r="BO230" s="74"/>
      <c r="BP230" s="74"/>
      <c r="BQ230" s="23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</row>
    <row r="231" spans="1:94" ht="13.05" customHeight="1" thickTop="1" thickBot="1" x14ac:dyDescent="0.25">
      <c r="B231" s="8"/>
      <c r="C231" s="47"/>
      <c r="D231" s="310"/>
      <c r="E231" s="310"/>
      <c r="F231" s="310"/>
      <c r="G231" s="310"/>
      <c r="H231" s="310"/>
      <c r="I231" s="310"/>
      <c r="J231" s="310"/>
      <c r="K231" s="310"/>
      <c r="L231" s="310"/>
      <c r="M231" s="310"/>
      <c r="N231" s="310"/>
      <c r="O231" s="310"/>
      <c r="P231" s="310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418" t="s">
        <v>1</v>
      </c>
      <c r="AG231" s="419"/>
      <c r="AH231" s="419"/>
      <c r="AI231" s="419"/>
      <c r="AJ231" s="478" t="s">
        <v>259</v>
      </c>
      <c r="AK231" s="479"/>
      <c r="AL231" s="479"/>
      <c r="AM231" s="479"/>
      <c r="AN231" s="479"/>
      <c r="AO231" s="479"/>
      <c r="AP231" s="479" t="s">
        <v>275</v>
      </c>
      <c r="AQ231" s="479"/>
      <c r="AR231" s="479"/>
      <c r="AS231" s="479"/>
      <c r="AT231" s="479"/>
      <c r="AU231" s="479"/>
      <c r="AV231" s="480"/>
      <c r="AW231" s="118">
        <v>15</v>
      </c>
      <c r="AX231" s="119">
        <v>14</v>
      </c>
      <c r="AY231" s="120">
        <v>16</v>
      </c>
      <c r="AZ231" s="17"/>
      <c r="BA231" s="16"/>
      <c r="BB231" s="518" t="str">
        <f>AJ231</f>
        <v>佐藤夢翔</v>
      </c>
      <c r="BC231" s="513"/>
      <c r="BD231" s="513"/>
      <c r="BE231" s="513"/>
      <c r="BF231" s="513"/>
      <c r="BG231" s="513"/>
      <c r="BH231" s="513"/>
      <c r="BI231" s="512" t="str">
        <f>AP231</f>
        <v>中萩ＪＢＣ</v>
      </c>
      <c r="BJ231" s="513"/>
      <c r="BK231" s="513"/>
      <c r="BL231" s="513"/>
      <c r="BM231" s="513"/>
      <c r="BN231" s="513"/>
      <c r="BO231" s="513"/>
      <c r="BP231" s="513"/>
      <c r="BQ231" s="514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</row>
    <row r="232" spans="1:94" ht="13.05" customHeight="1" thickTop="1" x14ac:dyDescent="0.2">
      <c r="B232" s="8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21"/>
      <c r="AG232" s="422"/>
      <c r="AH232" s="422"/>
      <c r="AI232" s="422"/>
      <c r="AJ232" s="497" t="s">
        <v>260</v>
      </c>
      <c r="AK232" s="495"/>
      <c r="AL232" s="495"/>
      <c r="AM232" s="495"/>
      <c r="AN232" s="495"/>
      <c r="AO232" s="495"/>
      <c r="AP232" s="495" t="s">
        <v>275</v>
      </c>
      <c r="AQ232" s="495"/>
      <c r="AR232" s="495"/>
      <c r="AS232" s="495"/>
      <c r="AT232" s="495"/>
      <c r="AU232" s="495"/>
      <c r="AV232" s="496"/>
      <c r="AW232" s="17"/>
      <c r="AX232" s="17"/>
      <c r="AY232" s="17"/>
      <c r="AZ232" s="17"/>
      <c r="BA232" s="16"/>
      <c r="BB232" s="519" t="str">
        <f>AJ232</f>
        <v>檜垣胡太郎</v>
      </c>
      <c r="BC232" s="516"/>
      <c r="BD232" s="516"/>
      <c r="BE232" s="516"/>
      <c r="BF232" s="516"/>
      <c r="BG232" s="516"/>
      <c r="BH232" s="516"/>
      <c r="BI232" s="515" t="str">
        <f>AP232</f>
        <v>中萩ＪＢＣ</v>
      </c>
      <c r="BJ232" s="516"/>
      <c r="BK232" s="516"/>
      <c r="BL232" s="516"/>
      <c r="BM232" s="516"/>
      <c r="BN232" s="516"/>
      <c r="BO232" s="516"/>
      <c r="BP232" s="516"/>
      <c r="BQ232" s="517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</row>
    <row r="233" spans="1:94" ht="13.05" customHeight="1" thickBot="1" x14ac:dyDescent="0.25">
      <c r="B233" s="8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1"/>
      <c r="R233" s="81"/>
      <c r="S233" s="81"/>
      <c r="T233" s="81"/>
      <c r="U233" s="47"/>
      <c r="V233" s="47"/>
      <c r="W233" s="32"/>
      <c r="X233" s="32"/>
      <c r="Y233" s="32"/>
      <c r="Z233" s="8"/>
      <c r="AA233" s="8"/>
      <c r="AB233" s="8"/>
      <c r="AC233" s="8"/>
      <c r="AD233" s="8"/>
      <c r="AE233" s="8"/>
      <c r="AF233" s="8"/>
      <c r="AG233" s="8"/>
      <c r="AH233" s="8"/>
      <c r="AI233" s="32"/>
      <c r="AJ233" s="32"/>
      <c r="AK233" s="32"/>
      <c r="AL233" s="32"/>
      <c r="AM233" s="32"/>
      <c r="AN233" s="32"/>
      <c r="AO233" s="32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</row>
    <row r="234" spans="1:94" ht="12" customHeight="1" x14ac:dyDescent="0.2">
      <c r="A234" s="21"/>
      <c r="B234" s="21"/>
      <c r="C234" s="313" t="s">
        <v>220</v>
      </c>
      <c r="D234" s="315"/>
      <c r="E234" s="347" t="str">
        <f>C236</f>
        <v>山下直輝</v>
      </c>
      <c r="F234" s="348"/>
      <c r="G234" s="348"/>
      <c r="H234" s="349"/>
      <c r="I234" s="350" t="str">
        <f>C239</f>
        <v>石原結人</v>
      </c>
      <c r="J234" s="348"/>
      <c r="K234" s="348"/>
      <c r="L234" s="349"/>
      <c r="M234" s="350" t="str">
        <f>C242</f>
        <v>玉井源起</v>
      </c>
      <c r="N234" s="348"/>
      <c r="O234" s="348"/>
      <c r="P234" s="349"/>
      <c r="Q234" s="350" t="str">
        <f>C245</f>
        <v>猪川智景</v>
      </c>
      <c r="R234" s="348"/>
      <c r="S234" s="348"/>
      <c r="T234" s="349"/>
      <c r="U234" s="350" t="str">
        <f>C248</f>
        <v>石川紫音</v>
      </c>
      <c r="V234" s="348"/>
      <c r="W234" s="348"/>
      <c r="X234" s="349"/>
      <c r="Y234" s="448" t="s">
        <v>11</v>
      </c>
      <c r="Z234" s="449"/>
      <c r="AA234" s="449"/>
      <c r="AB234" s="450"/>
      <c r="AC234" s="240"/>
      <c r="AD234" s="439" t="s">
        <v>13</v>
      </c>
      <c r="AE234" s="440"/>
      <c r="AF234" s="441" t="s">
        <v>14</v>
      </c>
      <c r="AG234" s="442"/>
      <c r="AH234" s="443"/>
      <c r="AI234" s="444" t="s">
        <v>15</v>
      </c>
      <c r="AJ234" s="445"/>
      <c r="AK234" s="446"/>
      <c r="AM234" s="313" t="s">
        <v>221</v>
      </c>
      <c r="AN234" s="314"/>
      <c r="AO234" s="314"/>
      <c r="AP234" s="314"/>
      <c r="AQ234" s="314"/>
      <c r="AR234" s="314"/>
      <c r="AS234" s="314"/>
      <c r="AT234" s="314"/>
      <c r="AU234" s="314"/>
      <c r="AV234" s="314"/>
      <c r="AW234" s="315"/>
      <c r="AX234" s="347" t="str">
        <f>AM236</f>
        <v>佐藤夢翔</v>
      </c>
      <c r="AY234" s="348"/>
      <c r="AZ234" s="348"/>
      <c r="BA234" s="349"/>
      <c r="BB234" s="350" t="str">
        <f>AM239</f>
        <v>曽根悠斗</v>
      </c>
      <c r="BC234" s="348"/>
      <c r="BD234" s="348"/>
      <c r="BE234" s="349"/>
      <c r="BF234" s="350" t="str">
        <f>AM242</f>
        <v>吉富一登</v>
      </c>
      <c r="BG234" s="348"/>
      <c r="BH234" s="348"/>
      <c r="BI234" s="349"/>
      <c r="BJ234" s="350" t="str">
        <f>AM245</f>
        <v>山内賢信</v>
      </c>
      <c r="BK234" s="348"/>
      <c r="BL234" s="348"/>
      <c r="BM234" s="349"/>
      <c r="BN234" s="350" t="str">
        <f>AM248</f>
        <v>千田ひなた</v>
      </c>
      <c r="BO234" s="348"/>
      <c r="BP234" s="348"/>
      <c r="BQ234" s="349"/>
      <c r="BR234" s="448" t="s">
        <v>11</v>
      </c>
      <c r="BS234" s="449"/>
      <c r="BT234" s="449"/>
      <c r="BU234" s="450"/>
      <c r="BV234" s="240"/>
      <c r="BW234" s="439" t="s">
        <v>13</v>
      </c>
      <c r="BX234" s="440"/>
      <c r="BY234" s="441" t="s">
        <v>14</v>
      </c>
      <c r="BZ234" s="442"/>
      <c r="CA234" s="443"/>
      <c r="CB234" s="444" t="s">
        <v>15</v>
      </c>
      <c r="CC234" s="445"/>
      <c r="CD234" s="446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</row>
    <row r="235" spans="1:94" ht="12" customHeight="1" thickBot="1" x14ac:dyDescent="0.25">
      <c r="A235" s="21"/>
      <c r="B235" s="21"/>
      <c r="C235" s="316"/>
      <c r="D235" s="318"/>
      <c r="E235" s="352" t="str">
        <f>C237</f>
        <v>千田英治</v>
      </c>
      <c r="F235" s="353"/>
      <c r="G235" s="353"/>
      <c r="H235" s="354"/>
      <c r="I235" s="378" t="str">
        <f>C240</f>
        <v>川上真聖</v>
      </c>
      <c r="J235" s="353"/>
      <c r="K235" s="353"/>
      <c r="L235" s="354"/>
      <c r="M235" s="378" t="str">
        <f>C243</f>
        <v>真鍋颯汰</v>
      </c>
      <c r="N235" s="353"/>
      <c r="O235" s="353"/>
      <c r="P235" s="354"/>
      <c r="Q235" s="378" t="str">
        <f>C246</f>
        <v>猪川一樹</v>
      </c>
      <c r="R235" s="353"/>
      <c r="S235" s="353"/>
      <c r="T235" s="354"/>
      <c r="U235" s="378" t="str">
        <f>C249</f>
        <v>戸田妃葉璃</v>
      </c>
      <c r="V235" s="353"/>
      <c r="W235" s="353"/>
      <c r="X235" s="354"/>
      <c r="Y235" s="390" t="s">
        <v>12</v>
      </c>
      <c r="Z235" s="391"/>
      <c r="AA235" s="391"/>
      <c r="AB235" s="392"/>
      <c r="AC235" s="240"/>
      <c r="AD235" s="153" t="s">
        <v>16</v>
      </c>
      <c r="AE235" s="155" t="s">
        <v>17</v>
      </c>
      <c r="AF235" s="153" t="s">
        <v>9</v>
      </c>
      <c r="AG235" s="155" t="s">
        <v>18</v>
      </c>
      <c r="AH235" s="154" t="s">
        <v>19</v>
      </c>
      <c r="AI235" s="155" t="s">
        <v>9</v>
      </c>
      <c r="AJ235" s="155" t="s">
        <v>18</v>
      </c>
      <c r="AK235" s="154" t="s">
        <v>19</v>
      </c>
      <c r="AM235" s="316"/>
      <c r="AN235" s="317"/>
      <c r="AO235" s="317"/>
      <c r="AP235" s="317"/>
      <c r="AQ235" s="317"/>
      <c r="AR235" s="317"/>
      <c r="AS235" s="317"/>
      <c r="AT235" s="317"/>
      <c r="AU235" s="317"/>
      <c r="AV235" s="317"/>
      <c r="AW235" s="318"/>
      <c r="AX235" s="352" t="str">
        <f>AM237</f>
        <v>檜垣胡太郎</v>
      </c>
      <c r="AY235" s="353"/>
      <c r="AZ235" s="353"/>
      <c r="BA235" s="354"/>
      <c r="BB235" s="378" t="str">
        <f>AM240</f>
        <v>村上稜真</v>
      </c>
      <c r="BC235" s="353"/>
      <c r="BD235" s="353"/>
      <c r="BE235" s="354"/>
      <c r="BF235" s="378" t="str">
        <f>AM243</f>
        <v>藤田徠聖</v>
      </c>
      <c r="BG235" s="353"/>
      <c r="BH235" s="353"/>
      <c r="BI235" s="354"/>
      <c r="BJ235" s="378" t="str">
        <f>AM246</f>
        <v>船越亘留</v>
      </c>
      <c r="BK235" s="353"/>
      <c r="BL235" s="353"/>
      <c r="BM235" s="354"/>
      <c r="BN235" s="378" t="str">
        <f>AM249</f>
        <v>山下花林</v>
      </c>
      <c r="BO235" s="353"/>
      <c r="BP235" s="353"/>
      <c r="BQ235" s="354"/>
      <c r="BR235" s="390" t="s">
        <v>12</v>
      </c>
      <c r="BS235" s="391"/>
      <c r="BT235" s="391"/>
      <c r="BU235" s="392"/>
      <c r="BV235" s="240"/>
      <c r="BW235" s="153" t="s">
        <v>16</v>
      </c>
      <c r="BX235" s="155" t="s">
        <v>17</v>
      </c>
      <c r="BY235" s="153" t="s">
        <v>9</v>
      </c>
      <c r="BZ235" s="155" t="s">
        <v>18</v>
      </c>
      <c r="CA235" s="154" t="s">
        <v>19</v>
      </c>
      <c r="CB235" s="155" t="s">
        <v>9</v>
      </c>
      <c r="CC235" s="155" t="s">
        <v>18</v>
      </c>
      <c r="CD235" s="154" t="s">
        <v>19</v>
      </c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</row>
    <row r="236" spans="1:94" ht="13.05" customHeight="1" x14ac:dyDescent="0.15">
      <c r="A236" s="22"/>
      <c r="B236" s="22"/>
      <c r="C236" s="85" t="s">
        <v>231</v>
      </c>
      <c r="D236" s="86" t="s">
        <v>232</v>
      </c>
      <c r="E236" s="319"/>
      <c r="F236" s="320"/>
      <c r="G236" s="320"/>
      <c r="H236" s="321"/>
      <c r="I236" s="205">
        <v>15</v>
      </c>
      <c r="J236" s="206" t="str">
        <f>IF(I236="","","-")</f>
        <v>-</v>
      </c>
      <c r="K236" s="207">
        <v>4</v>
      </c>
      <c r="L236" s="383" t="str">
        <f>IF(I236&lt;&gt;"",IF(I236&gt;K236,IF(I237&gt;K237,"○",IF(I238&gt;K238,"○","×")),IF(I237&gt;K237,IF(I238&gt;K238,"○","×"),"×")),"")</f>
        <v>○</v>
      </c>
      <c r="M236" s="205">
        <v>15</v>
      </c>
      <c r="N236" s="208" t="str">
        <f t="shared" ref="N236:N241" si="65">IF(M236="","","-")</f>
        <v>-</v>
      </c>
      <c r="O236" s="209">
        <v>13</v>
      </c>
      <c r="P236" s="383" t="str">
        <f>IF(M236&lt;&gt;"",IF(M236&gt;O236,IF(M237&gt;O237,"○",IF(M238&gt;O238,"○","×")),IF(M237&gt;O237,IF(M238&gt;O238,"○","×"),"×")),"")</f>
        <v>○</v>
      </c>
      <c r="Q236" s="205">
        <v>15</v>
      </c>
      <c r="R236" s="208" t="str">
        <f t="shared" ref="R236:R244" si="66">IF(Q236="","","-")</f>
        <v>-</v>
      </c>
      <c r="S236" s="209">
        <v>3</v>
      </c>
      <c r="T236" s="383" t="str">
        <f>IF(Q236&lt;&gt;"",IF(Q236&gt;S236,IF(Q237&gt;S237,"○",IF(Q238&gt;S238,"○","×")),IF(Q237&gt;S237,IF(Q238&gt;S238,"○","×"),"×")),"")</f>
        <v>○</v>
      </c>
      <c r="U236" s="205">
        <v>15</v>
      </c>
      <c r="V236" s="208" t="str">
        <f t="shared" ref="V236:V247" si="67">IF(U236="","","-")</f>
        <v>-</v>
      </c>
      <c r="W236" s="209">
        <v>4</v>
      </c>
      <c r="X236" s="396" t="str">
        <f>IF(U236&lt;&gt;"",IF(U236&gt;W236,IF(U237&gt;W237,"○",IF(U238&gt;W238,"○","×")),IF(U237&gt;W237,IF(U238&gt;W238,"○","×"),"×")),"")</f>
        <v>○</v>
      </c>
      <c r="Y236" s="397" t="s">
        <v>283</v>
      </c>
      <c r="Z236" s="398"/>
      <c r="AA236" s="398"/>
      <c r="AB236" s="399"/>
      <c r="AC236" s="245"/>
      <c r="AD236" s="161"/>
      <c r="AE236" s="162"/>
      <c r="AF236" s="163"/>
      <c r="AG236" s="164"/>
      <c r="AH236" s="165"/>
      <c r="AI236" s="162"/>
      <c r="AJ236" s="162"/>
      <c r="AK236" s="165"/>
      <c r="AM236" s="530" t="s">
        <v>259</v>
      </c>
      <c r="AN236" s="531"/>
      <c r="AO236" s="531"/>
      <c r="AP236" s="531"/>
      <c r="AQ236" s="531"/>
      <c r="AR236" s="532" t="s">
        <v>269</v>
      </c>
      <c r="AS236" s="532"/>
      <c r="AT236" s="532"/>
      <c r="AU236" s="532"/>
      <c r="AV236" s="532"/>
      <c r="AW236" s="533"/>
      <c r="AX236" s="319"/>
      <c r="AY236" s="320"/>
      <c r="AZ236" s="320"/>
      <c r="BA236" s="321"/>
      <c r="BB236" s="205">
        <v>15</v>
      </c>
      <c r="BC236" s="206" t="str">
        <f>IF(BB236="","","-")</f>
        <v>-</v>
      </c>
      <c r="BD236" s="207">
        <v>7</v>
      </c>
      <c r="BE236" s="383" t="str">
        <f>IF(BB236&lt;&gt;"",IF(BB236&gt;BD236,IF(BB237&gt;BD237,"○",IF(BB238&gt;BD238,"○","×")),IF(BB237&gt;BD237,IF(BB238&gt;BD238,"○","×"),"×")),"")</f>
        <v>○</v>
      </c>
      <c r="BF236" s="205">
        <v>15</v>
      </c>
      <c r="BG236" s="208" t="str">
        <f t="shared" ref="BG236:BG241" si="68">IF(BF236="","","-")</f>
        <v>-</v>
      </c>
      <c r="BH236" s="209">
        <v>6</v>
      </c>
      <c r="BI236" s="383" t="str">
        <f>IF(BF236&lt;&gt;"",IF(BF236&gt;BH236,IF(BF237&gt;BH237,"○",IF(BF238&gt;BH238,"○","×")),IF(BF237&gt;BH237,IF(BF238&gt;BH238,"○","×"),"×")),"")</f>
        <v>○</v>
      </c>
      <c r="BJ236" s="205">
        <v>17</v>
      </c>
      <c r="BK236" s="208" t="str">
        <f t="shared" ref="BK236:BK244" si="69">IF(BJ236="","","-")</f>
        <v>-</v>
      </c>
      <c r="BL236" s="209">
        <v>15</v>
      </c>
      <c r="BM236" s="383" t="str">
        <f>IF(BJ236&lt;&gt;"",IF(BJ236&gt;BL236,IF(BJ237&gt;BL237,"○",IF(BJ238&gt;BL238,"○","×")),IF(BJ237&gt;BL237,IF(BJ238&gt;BL238,"○","×"),"×")),"")</f>
        <v>○</v>
      </c>
      <c r="BN236" s="205">
        <v>15</v>
      </c>
      <c r="BO236" s="208" t="str">
        <f t="shared" ref="BO236:BO247" si="70">IF(BN236="","","-")</f>
        <v>-</v>
      </c>
      <c r="BP236" s="209">
        <v>10</v>
      </c>
      <c r="BQ236" s="396" t="str">
        <f>IF(BN236&lt;&gt;"",IF(BN236&gt;BP236,IF(BN237&gt;BP237,"○",IF(BN238&gt;BP238,"○","×")),IF(BN237&gt;BP237,IF(BN238&gt;BP238,"○","×"),"×")),"")</f>
        <v>○</v>
      </c>
      <c r="BR236" s="397" t="s">
        <v>283</v>
      </c>
      <c r="BS236" s="398"/>
      <c r="BT236" s="398"/>
      <c r="BU236" s="399"/>
      <c r="BV236" s="245"/>
      <c r="BW236" s="161"/>
      <c r="BX236" s="162"/>
      <c r="BY236" s="163"/>
      <c r="BZ236" s="164"/>
      <c r="CA236" s="165"/>
      <c r="CB236" s="162"/>
      <c r="CC236" s="162"/>
      <c r="CD236" s="165"/>
      <c r="CP236" s="5"/>
    </row>
    <row r="237" spans="1:94" ht="13.05" customHeight="1" x14ac:dyDescent="0.15">
      <c r="A237" s="22"/>
      <c r="B237" s="22"/>
      <c r="C237" s="85" t="s">
        <v>233</v>
      </c>
      <c r="D237" s="86" t="s">
        <v>232</v>
      </c>
      <c r="E237" s="322"/>
      <c r="F237" s="323"/>
      <c r="G237" s="323"/>
      <c r="H237" s="324"/>
      <c r="I237" s="205">
        <v>15</v>
      </c>
      <c r="J237" s="206" t="str">
        <f>IF(I237="","","-")</f>
        <v>-</v>
      </c>
      <c r="K237" s="212">
        <v>9</v>
      </c>
      <c r="L237" s="370"/>
      <c r="M237" s="205">
        <v>15</v>
      </c>
      <c r="N237" s="206" t="str">
        <f t="shared" si="65"/>
        <v>-</v>
      </c>
      <c r="O237" s="207">
        <v>0</v>
      </c>
      <c r="P237" s="370"/>
      <c r="Q237" s="205">
        <v>15</v>
      </c>
      <c r="R237" s="206" t="str">
        <f t="shared" si="66"/>
        <v>-</v>
      </c>
      <c r="S237" s="207">
        <v>8</v>
      </c>
      <c r="T237" s="370"/>
      <c r="U237" s="205">
        <v>15</v>
      </c>
      <c r="V237" s="206" t="str">
        <f t="shared" si="67"/>
        <v>-</v>
      </c>
      <c r="W237" s="207">
        <v>11</v>
      </c>
      <c r="X237" s="373"/>
      <c r="Y237" s="400"/>
      <c r="Z237" s="401"/>
      <c r="AA237" s="401"/>
      <c r="AB237" s="402"/>
      <c r="AC237" s="245"/>
      <c r="AD237" s="161">
        <f>COUNTIF(E236:X238,"○")</f>
        <v>4</v>
      </c>
      <c r="AE237" s="162">
        <f>COUNTIF(E236:X238,"×")</f>
        <v>0</v>
      </c>
      <c r="AF237" s="163">
        <f>(IF((E236&gt;G236),1,0))+(IF((E237&gt;G237),1,0))+(IF((E238&gt;G238),1,0))+(IF((I236&gt;K236),1,0))+(IF((I237&gt;K237),1,0))+(IF((I238&gt;K238),1,0))+(IF((M236&gt;O236),1,0))+(IF((M237&gt;O237),1,0))+(IF((M238&gt;O238),1,0))+(IF((Q236&gt;S236),1,0))+(IF((Q237&gt;S237),1,0))+(IF((Q238&gt;S238),1,0))+(IF((U236&gt;W236),1,0))+(IF((U237&gt;W237),1,0))+(IF((U238&gt;W238),1,0))</f>
        <v>8</v>
      </c>
      <c r="AG237" s="164">
        <f>(IF((E236&lt;G236),1,0))+(IF((E237&lt;G237),1,0))+(IF((E238&lt;G238),1,0))+(IF((I236&lt;K236),1,0))+(IF((I237&lt;K237),1,0))+(IF((I238&lt;K238),1,0))+(IF((M236&lt;O236),1,0))+(IF((M237&lt;O237),1,0))+(IF((M238&lt;O238),1,0))+(IF((Q236&lt;S236),1,0))+(IF((Q237&lt;S237),1,0))+(IF((Q238&lt;S238),1,0))+(IF((U236&lt;W236),1,0))+(IF((U237&lt;W237),1,0))+(IF((U238&lt;W238),1,0))</f>
        <v>0</v>
      </c>
      <c r="AH237" s="167">
        <f>AF237-AG237</f>
        <v>8</v>
      </c>
      <c r="AI237" s="162">
        <f>SUM(E236:E238,I236:I238,M236:M238,Q236:Q238,U236:U238)</f>
        <v>120</v>
      </c>
      <c r="AJ237" s="162">
        <f>SUM(G236:G238,K236:K238,O236:O238,S236:S238,W236:W238)</f>
        <v>52</v>
      </c>
      <c r="AK237" s="165">
        <f>AI237-AJ237</f>
        <v>68</v>
      </c>
      <c r="AM237" s="525" t="s">
        <v>260</v>
      </c>
      <c r="AN237" s="526"/>
      <c r="AO237" s="526"/>
      <c r="AP237" s="526"/>
      <c r="AQ237" s="526"/>
      <c r="AR237" s="527" t="s">
        <v>269</v>
      </c>
      <c r="AS237" s="527"/>
      <c r="AT237" s="527"/>
      <c r="AU237" s="527"/>
      <c r="AV237" s="527"/>
      <c r="AW237" s="528"/>
      <c r="AX237" s="322"/>
      <c r="AY237" s="323"/>
      <c r="AZ237" s="323"/>
      <c r="BA237" s="324"/>
      <c r="BB237" s="205">
        <v>15</v>
      </c>
      <c r="BC237" s="206" t="str">
        <f>IF(BB237="","","-")</f>
        <v>-</v>
      </c>
      <c r="BD237" s="212">
        <v>13</v>
      </c>
      <c r="BE237" s="395"/>
      <c r="BF237" s="205">
        <v>15</v>
      </c>
      <c r="BG237" s="206" t="str">
        <f t="shared" si="68"/>
        <v>-</v>
      </c>
      <c r="BH237" s="207">
        <v>5</v>
      </c>
      <c r="BI237" s="395"/>
      <c r="BJ237" s="205">
        <v>15</v>
      </c>
      <c r="BK237" s="206" t="str">
        <f t="shared" si="69"/>
        <v>-</v>
      </c>
      <c r="BL237" s="207">
        <v>2</v>
      </c>
      <c r="BM237" s="395"/>
      <c r="BN237" s="205">
        <v>14</v>
      </c>
      <c r="BO237" s="206" t="str">
        <f t="shared" si="70"/>
        <v>-</v>
      </c>
      <c r="BP237" s="207">
        <v>16</v>
      </c>
      <c r="BQ237" s="373"/>
      <c r="BR237" s="400"/>
      <c r="BS237" s="401"/>
      <c r="BT237" s="401"/>
      <c r="BU237" s="402"/>
      <c r="BV237" s="245"/>
      <c r="BW237" s="161">
        <f>COUNTIF(AX236:BQ238,"○")</f>
        <v>4</v>
      </c>
      <c r="BX237" s="162">
        <f>COUNTIF(AX236:BQ238,"×")</f>
        <v>0</v>
      </c>
      <c r="BY237" s="163">
        <f>(IF((AX236&gt;AZ236),1,0))+(IF((AX237&gt;AZ237),1,0))+(IF((AX238&gt;AZ238),1,0))+(IF((BB236&gt;BD236),1,0))+(IF((BB237&gt;BD237),1,0))+(IF((BB238&gt;BD238),1,0))+(IF((BF236&gt;BH236),1,0))+(IF((BF237&gt;BH237),1,0))+(IF((BF238&gt;BH238),1,0))+(IF((BJ236&gt;BL236),1,0))+(IF((BJ237&gt;BL237),1,0))+(IF((BJ238&gt;BL238),1,0))+(IF((BN236&gt;BP236),1,0))+(IF((BN237&gt;BP237),1,0))+(IF((BN238&gt;BP238),1,0))</f>
        <v>8</v>
      </c>
      <c r="BZ237" s="164">
        <f>(IF((AX236&lt;AZ236),1,0))+(IF((AX237&lt;AZ237),1,0))+(IF((AX238&lt;AZ238),1,0))+(IF((BB236&lt;BD236),1,0))+(IF((BB237&lt;BD237),1,0))+(IF((BB238&lt;BD238),1,0))+(IF((BF236&lt;BH236),1,0))+(IF((BF237&lt;BH237),1,0))+(IF((BF238&lt;BH238),1,0))+(IF((BJ236&lt;BL236),1,0))+(IF((BJ237&lt;BL237),1,0))+(IF((BJ238&lt;BL238),1,0))+(IF((BN236&lt;BP236),1,0))+(IF((BN237&lt;BP237),1,0))+(IF((BN238&lt;BP238),1,0))</f>
        <v>1</v>
      </c>
      <c r="CA237" s="167">
        <f>BY237-BZ237</f>
        <v>7</v>
      </c>
      <c r="CB237" s="162">
        <f>SUM(AX236:AX238,BB236:BB238,BF236:BF238,BJ236:BJ238,BN236:BN238)</f>
        <v>136</v>
      </c>
      <c r="CC237" s="162">
        <f>SUM(AZ236:AZ238,BD236:BD238,BH236:BH238,BL236:BL238,BP236:BP238)</f>
        <v>84</v>
      </c>
      <c r="CD237" s="165">
        <f>CB237-CC237</f>
        <v>52</v>
      </c>
      <c r="CP237" s="5"/>
    </row>
    <row r="238" spans="1:94" ht="13.05" customHeight="1" x14ac:dyDescent="0.15">
      <c r="A238" s="9"/>
      <c r="B238" s="9"/>
      <c r="C238" s="87"/>
      <c r="D238" s="88"/>
      <c r="E238" s="325"/>
      <c r="F238" s="326"/>
      <c r="G238" s="326"/>
      <c r="H238" s="327"/>
      <c r="I238" s="215"/>
      <c r="J238" s="206" t="str">
        <f>IF(I238="","","-")</f>
        <v/>
      </c>
      <c r="K238" s="216"/>
      <c r="L238" s="371"/>
      <c r="M238" s="215"/>
      <c r="N238" s="217" t="str">
        <f t="shared" si="65"/>
        <v/>
      </c>
      <c r="O238" s="216"/>
      <c r="P238" s="370"/>
      <c r="Q238" s="205"/>
      <c r="R238" s="206" t="str">
        <f t="shared" si="66"/>
        <v/>
      </c>
      <c r="S238" s="207"/>
      <c r="T238" s="370"/>
      <c r="U238" s="205"/>
      <c r="V238" s="206" t="str">
        <f t="shared" si="67"/>
        <v/>
      </c>
      <c r="W238" s="207"/>
      <c r="X238" s="373"/>
      <c r="Y238" s="168">
        <f>AD237</f>
        <v>4</v>
      </c>
      <c r="Z238" s="100" t="s">
        <v>20</v>
      </c>
      <c r="AA238" s="100">
        <f>AE237</f>
        <v>0</v>
      </c>
      <c r="AB238" s="169" t="s">
        <v>17</v>
      </c>
      <c r="AC238" s="245"/>
      <c r="AD238" s="161"/>
      <c r="AE238" s="162"/>
      <c r="AF238" s="163"/>
      <c r="AG238" s="164"/>
      <c r="AH238" s="165"/>
      <c r="AI238" s="162"/>
      <c r="AJ238" s="162"/>
      <c r="AK238" s="165"/>
      <c r="AM238" s="525"/>
      <c r="AN238" s="526"/>
      <c r="AO238" s="526"/>
      <c r="AP238" s="526"/>
      <c r="AQ238" s="526"/>
      <c r="AR238" s="526"/>
      <c r="AS238" s="526"/>
      <c r="AT238" s="526"/>
      <c r="AU238" s="526"/>
      <c r="AV238" s="526"/>
      <c r="AW238" s="529"/>
      <c r="AX238" s="325"/>
      <c r="AY238" s="326"/>
      <c r="AZ238" s="326"/>
      <c r="BA238" s="327"/>
      <c r="BB238" s="215"/>
      <c r="BC238" s="206" t="str">
        <f>IF(BB238="","","-")</f>
        <v/>
      </c>
      <c r="BD238" s="250"/>
      <c r="BE238" s="371"/>
      <c r="BF238" s="215"/>
      <c r="BG238" s="251" t="str">
        <f t="shared" si="68"/>
        <v/>
      </c>
      <c r="BH238" s="250"/>
      <c r="BI238" s="395"/>
      <c r="BJ238" s="205"/>
      <c r="BK238" s="206" t="str">
        <f t="shared" si="69"/>
        <v/>
      </c>
      <c r="BL238" s="207"/>
      <c r="BM238" s="395"/>
      <c r="BN238" s="205">
        <v>15</v>
      </c>
      <c r="BO238" s="206" t="str">
        <f t="shared" si="70"/>
        <v>-</v>
      </c>
      <c r="BP238" s="207">
        <v>10</v>
      </c>
      <c r="BQ238" s="373"/>
      <c r="BR238" s="168">
        <f>BW237</f>
        <v>4</v>
      </c>
      <c r="BS238" s="100" t="s">
        <v>20</v>
      </c>
      <c r="BT238" s="100">
        <f>BX237</f>
        <v>0</v>
      </c>
      <c r="BU238" s="169" t="s">
        <v>17</v>
      </c>
      <c r="BV238" s="245"/>
      <c r="BW238" s="161"/>
      <c r="BX238" s="162"/>
      <c r="BY238" s="163"/>
      <c r="BZ238" s="164"/>
      <c r="CA238" s="165"/>
      <c r="CB238" s="162"/>
      <c r="CC238" s="162"/>
      <c r="CD238" s="165"/>
      <c r="CP238" s="5"/>
    </row>
    <row r="239" spans="1:94" ht="13.05" customHeight="1" x14ac:dyDescent="0.15">
      <c r="A239" s="22"/>
      <c r="B239" s="22"/>
      <c r="C239" s="85" t="s">
        <v>154</v>
      </c>
      <c r="D239" s="101" t="s">
        <v>111</v>
      </c>
      <c r="E239" s="218">
        <f>IF(K236="","",K236)</f>
        <v>4</v>
      </c>
      <c r="F239" s="206" t="str">
        <f t="shared" ref="F239:F250" si="71">IF(E239="","","-")</f>
        <v>-</v>
      </c>
      <c r="G239" s="219">
        <f>IF(I236="","",I236)</f>
        <v>15</v>
      </c>
      <c r="H239" s="355" t="str">
        <f>IF(L236="","",IF(L236="○","×",IF(L236="×","○")))</f>
        <v>×</v>
      </c>
      <c r="I239" s="358"/>
      <c r="J239" s="359"/>
      <c r="K239" s="359"/>
      <c r="L239" s="360"/>
      <c r="M239" s="205">
        <v>15</v>
      </c>
      <c r="N239" s="206" t="str">
        <f t="shared" si="65"/>
        <v>-</v>
      </c>
      <c r="O239" s="207">
        <v>8</v>
      </c>
      <c r="P239" s="369" t="str">
        <f>IF(M239&lt;&gt;"",IF(M239&gt;O239,IF(M240&gt;O240,"○",IF(M241&gt;O241,"○","×")),IF(M240&gt;O240,IF(M241&gt;O241,"○","×"),"×")),"")</f>
        <v>○</v>
      </c>
      <c r="Q239" s="222">
        <v>15</v>
      </c>
      <c r="R239" s="223" t="str">
        <f t="shared" si="66"/>
        <v>-</v>
      </c>
      <c r="S239" s="224">
        <v>10</v>
      </c>
      <c r="T239" s="369" t="str">
        <f>IF(Q239&lt;&gt;"",IF(Q239&gt;S239,IF(Q240&gt;S240,"○",IF(Q241&gt;S241,"○","×")),IF(Q240&gt;S240,IF(Q241&gt;S241,"○","×"),"×")),"")</f>
        <v>○</v>
      </c>
      <c r="U239" s="222">
        <v>15</v>
      </c>
      <c r="V239" s="223" t="str">
        <f t="shared" si="67"/>
        <v>-</v>
      </c>
      <c r="W239" s="224">
        <v>5</v>
      </c>
      <c r="X239" s="372" t="str">
        <f>IF(U239&lt;&gt;"",IF(U239&gt;W239,IF(U240&gt;W240,"○",IF(U241&gt;W241,"○","×")),IF(U240&gt;W240,IF(U241&gt;W241,"○","×"),"×")),"")</f>
        <v>○</v>
      </c>
      <c r="Y239" s="436" t="s">
        <v>284</v>
      </c>
      <c r="Z239" s="437"/>
      <c r="AA239" s="437"/>
      <c r="AB239" s="438"/>
      <c r="AC239" s="245"/>
      <c r="AD239" s="170"/>
      <c r="AE239" s="171"/>
      <c r="AF239" s="172"/>
      <c r="AG239" s="173"/>
      <c r="AH239" s="174"/>
      <c r="AI239" s="171"/>
      <c r="AJ239" s="171"/>
      <c r="AK239" s="174"/>
      <c r="AM239" s="537" t="s">
        <v>261</v>
      </c>
      <c r="AN239" s="538"/>
      <c r="AO239" s="538"/>
      <c r="AP239" s="538"/>
      <c r="AQ239" s="538"/>
      <c r="AR239" s="539" t="s">
        <v>234</v>
      </c>
      <c r="AS239" s="539"/>
      <c r="AT239" s="539"/>
      <c r="AU239" s="539"/>
      <c r="AV239" s="539"/>
      <c r="AW239" s="540"/>
      <c r="AX239" s="218">
        <f>IF(BD236="","",BD236)</f>
        <v>7</v>
      </c>
      <c r="AY239" s="206" t="str">
        <f t="shared" ref="AY239:AY250" si="72">IF(AX239="","","-")</f>
        <v>-</v>
      </c>
      <c r="AZ239" s="219">
        <f>IF(BB236="","",BB236)</f>
        <v>15</v>
      </c>
      <c r="BA239" s="355" t="str">
        <f>IF(BE236="","",IF(BE236="○","×",IF(BE236="×","○")))</f>
        <v>×</v>
      </c>
      <c r="BB239" s="358"/>
      <c r="BC239" s="359"/>
      <c r="BD239" s="359"/>
      <c r="BE239" s="360"/>
      <c r="BF239" s="205">
        <v>15</v>
      </c>
      <c r="BG239" s="206" t="str">
        <f t="shared" si="68"/>
        <v>-</v>
      </c>
      <c r="BH239" s="207">
        <v>9</v>
      </c>
      <c r="BI239" s="369" t="str">
        <f>IF(BF239&lt;&gt;"",IF(BF239&gt;BH239,IF(BF240&gt;BH240,"○",IF(BF241&gt;BH241,"○","×")),IF(BF240&gt;BH240,IF(BF241&gt;BH241,"○","×"),"×")),"")</f>
        <v>○</v>
      </c>
      <c r="BJ239" s="222">
        <v>15</v>
      </c>
      <c r="BK239" s="223" t="str">
        <f t="shared" si="69"/>
        <v>-</v>
      </c>
      <c r="BL239" s="224">
        <v>10</v>
      </c>
      <c r="BM239" s="369" t="str">
        <f>IF(BJ239&lt;&gt;"",IF(BJ239&gt;BL239,IF(BJ240&gt;BL240,"○",IF(BJ241&gt;BL241,"○","×")),IF(BJ240&gt;BL240,IF(BJ241&gt;BL241,"○","×"),"×")),"")</f>
        <v>○</v>
      </c>
      <c r="BN239" s="222">
        <v>9</v>
      </c>
      <c r="BO239" s="223" t="str">
        <f t="shared" si="70"/>
        <v>-</v>
      </c>
      <c r="BP239" s="224">
        <v>15</v>
      </c>
      <c r="BQ239" s="372" t="str">
        <f>IF(BN239&lt;&gt;"",IF(BN239&gt;BP239,IF(BN240&gt;BP240,"○",IF(BN241&gt;BP241,"○","×")),IF(BN240&gt;BP240,IF(BN241&gt;BP241,"○","×"),"×")),"")</f>
        <v>×</v>
      </c>
      <c r="BR239" s="436" t="s">
        <v>300</v>
      </c>
      <c r="BS239" s="437"/>
      <c r="BT239" s="437"/>
      <c r="BU239" s="438"/>
      <c r="BV239" s="245"/>
      <c r="BW239" s="170"/>
      <c r="BX239" s="171"/>
      <c r="BY239" s="172"/>
      <c r="BZ239" s="173"/>
      <c r="CA239" s="174"/>
      <c r="CB239" s="171"/>
      <c r="CC239" s="171"/>
      <c r="CD239" s="174"/>
      <c r="CP239" s="5"/>
    </row>
    <row r="240" spans="1:94" ht="13.05" customHeight="1" x14ac:dyDescent="0.15">
      <c r="A240" s="22"/>
      <c r="B240" s="22"/>
      <c r="C240" s="85" t="s">
        <v>155</v>
      </c>
      <c r="D240" s="86" t="s">
        <v>145</v>
      </c>
      <c r="E240" s="218">
        <f>IF(K237="","",K237)</f>
        <v>9</v>
      </c>
      <c r="F240" s="206" t="str">
        <f t="shared" si="71"/>
        <v>-</v>
      </c>
      <c r="G240" s="219">
        <f>IF(I237="","",I237)</f>
        <v>15</v>
      </c>
      <c r="H240" s="356" t="str">
        <f>IF(J237="","",J237)</f>
        <v>-</v>
      </c>
      <c r="I240" s="361"/>
      <c r="J240" s="323"/>
      <c r="K240" s="323"/>
      <c r="L240" s="324"/>
      <c r="M240" s="205">
        <v>15</v>
      </c>
      <c r="N240" s="206" t="str">
        <f t="shared" si="65"/>
        <v>-</v>
      </c>
      <c r="O240" s="207">
        <v>3</v>
      </c>
      <c r="P240" s="370"/>
      <c r="Q240" s="205">
        <v>15</v>
      </c>
      <c r="R240" s="206" t="str">
        <f t="shared" si="66"/>
        <v>-</v>
      </c>
      <c r="S240" s="207">
        <v>8</v>
      </c>
      <c r="T240" s="370"/>
      <c r="U240" s="205">
        <v>15</v>
      </c>
      <c r="V240" s="206" t="str">
        <f t="shared" si="67"/>
        <v>-</v>
      </c>
      <c r="W240" s="207">
        <v>9</v>
      </c>
      <c r="X240" s="373"/>
      <c r="Y240" s="400"/>
      <c r="Z240" s="401"/>
      <c r="AA240" s="401"/>
      <c r="AB240" s="402"/>
      <c r="AC240" s="245"/>
      <c r="AD240" s="161">
        <f>COUNTIF(E239:X241,"○")</f>
        <v>3</v>
      </c>
      <c r="AE240" s="162">
        <f>COUNTIF(E239:X241,"×")</f>
        <v>1</v>
      </c>
      <c r="AF240" s="163">
        <f>(IF((E239&gt;G239),1,0))+(IF((E240&gt;G240),1,0))+(IF((E241&gt;G241),1,0))+(IF((I239&gt;K239),1,0))+(IF((I240&gt;K240),1,0))+(IF((I241&gt;K241),1,0))+(IF((M239&gt;O239),1,0))+(IF((M240&gt;O240),1,0))+(IF((M241&gt;O241),1,0))+(IF((Q239&gt;S239),1,0))+(IF((Q240&gt;S240),1,0))+(IF((Q241&gt;S241),1,0))+(IF((U239&gt;W239),1,0))+(IF((U240&gt;W240),1,0))+(IF((U241&gt;W241),1,0))</f>
        <v>6</v>
      </c>
      <c r="AG240" s="164">
        <f>(IF((E239&lt;G239),1,0))+(IF((E240&lt;G240),1,0))+(IF((E241&lt;G241),1,0))+(IF((I239&lt;K239),1,0))+(IF((I240&lt;K240),1,0))+(IF((I241&lt;K241),1,0))+(IF((M239&lt;O239),1,0))+(IF((M240&lt;O240),1,0))+(IF((M241&lt;O241),1,0))+(IF((Q239&lt;S239),1,0))+(IF((Q240&lt;S240),1,0))+(IF((Q241&lt;S241),1,0))+(IF((U239&lt;W239),1,0))+(IF((U240&lt;W240),1,0))+(IF((U241&lt;W241),1,0))</f>
        <v>2</v>
      </c>
      <c r="AH240" s="167">
        <f>AF240-AG240</f>
        <v>4</v>
      </c>
      <c r="AI240" s="162">
        <f>SUM(E239:E241,I239:I241,M239:M241,Q239:Q241,U239:U241)</f>
        <v>103</v>
      </c>
      <c r="AJ240" s="162">
        <f>SUM(G239:G241,K239:K241,O239:O241,S239:S241,W239:W241)</f>
        <v>73</v>
      </c>
      <c r="AK240" s="165">
        <f>AI240-AJ240</f>
        <v>30</v>
      </c>
      <c r="AM240" s="525" t="s">
        <v>262</v>
      </c>
      <c r="AN240" s="526"/>
      <c r="AO240" s="526"/>
      <c r="AP240" s="526"/>
      <c r="AQ240" s="526"/>
      <c r="AR240" s="527" t="s">
        <v>234</v>
      </c>
      <c r="AS240" s="527"/>
      <c r="AT240" s="527"/>
      <c r="AU240" s="527"/>
      <c r="AV240" s="527"/>
      <c r="AW240" s="528"/>
      <c r="AX240" s="218">
        <f>IF(BD237="","",BD237)</f>
        <v>13</v>
      </c>
      <c r="AY240" s="206" t="str">
        <f t="shared" si="72"/>
        <v>-</v>
      </c>
      <c r="AZ240" s="219">
        <f>IF(BB237="","",BB237)</f>
        <v>15</v>
      </c>
      <c r="BA240" s="417" t="str">
        <f>IF(BC237="","",BC237)</f>
        <v>-</v>
      </c>
      <c r="BB240" s="361"/>
      <c r="BC240" s="323"/>
      <c r="BD240" s="323"/>
      <c r="BE240" s="324"/>
      <c r="BF240" s="205">
        <v>15</v>
      </c>
      <c r="BG240" s="206" t="str">
        <f t="shared" si="68"/>
        <v>-</v>
      </c>
      <c r="BH240" s="207">
        <v>9</v>
      </c>
      <c r="BI240" s="395"/>
      <c r="BJ240" s="205">
        <v>15</v>
      </c>
      <c r="BK240" s="206" t="str">
        <f t="shared" si="69"/>
        <v>-</v>
      </c>
      <c r="BL240" s="207">
        <v>8</v>
      </c>
      <c r="BM240" s="395"/>
      <c r="BN240" s="205">
        <v>7</v>
      </c>
      <c r="BO240" s="206" t="str">
        <f t="shared" si="70"/>
        <v>-</v>
      </c>
      <c r="BP240" s="207">
        <v>15</v>
      </c>
      <c r="BQ240" s="373"/>
      <c r="BR240" s="400"/>
      <c r="BS240" s="401"/>
      <c r="BT240" s="401"/>
      <c r="BU240" s="402"/>
      <c r="BV240" s="245"/>
      <c r="BW240" s="161">
        <f>COUNTIF(AX239:BQ241,"○")</f>
        <v>2</v>
      </c>
      <c r="BX240" s="162">
        <f>COUNTIF(AX239:BQ241,"×")</f>
        <v>2</v>
      </c>
      <c r="BY240" s="163">
        <f>(IF((AX239&gt;AZ239),1,0))+(IF((AX240&gt;AZ240),1,0))+(IF((AX241&gt;AZ241),1,0))+(IF((BB239&gt;BD239),1,0))+(IF((BB240&gt;BD240),1,0))+(IF((BB241&gt;BD241),1,0))+(IF((BF239&gt;BH239),1,0))+(IF((BF240&gt;BH240),1,0))+(IF((BF241&gt;BH241),1,0))+(IF((BJ239&gt;BL239),1,0))+(IF((BJ240&gt;BL240),1,0))+(IF((BJ241&gt;BL241),1,0))+(IF((BN239&gt;BP239),1,0))+(IF((BN240&gt;BP240),1,0))+(IF((BN241&gt;BP241),1,0))</f>
        <v>4</v>
      </c>
      <c r="BZ240" s="164">
        <f>(IF((AX239&lt;AZ239),1,0))+(IF((AX240&lt;AZ240),1,0))+(IF((AX241&lt;AZ241),1,0))+(IF((BB239&lt;BD239),1,0))+(IF((BB240&lt;BD240),1,0))+(IF((BB241&lt;BD241),1,0))+(IF((BF239&lt;BH239),1,0))+(IF((BF240&lt;BH240),1,0))+(IF((BF241&lt;BH241),1,0))+(IF((BJ239&lt;BL239),1,0))+(IF((BJ240&lt;BL240),1,0))+(IF((BJ241&lt;BL241),1,0))+(IF((BN239&lt;BP239),1,0))+(IF((BN240&lt;BP240),1,0))+(IF((BN241&lt;BP241),1,0))</f>
        <v>4</v>
      </c>
      <c r="CA240" s="167">
        <f>BY240-BZ240</f>
        <v>0</v>
      </c>
      <c r="CB240" s="162">
        <f>SUM(AX239:AX241,BB239:BB241,BF239:BF241,BJ239:BJ241,BN239:BN241)</f>
        <v>96</v>
      </c>
      <c r="CC240" s="162">
        <f>SUM(AZ239:AZ241,BD239:BD241,BH239:BH241,BL239:BL241,BP239:BP241)</f>
        <v>96</v>
      </c>
      <c r="CD240" s="165">
        <f>CB240-CC240</f>
        <v>0</v>
      </c>
      <c r="CP240" s="5"/>
    </row>
    <row r="241" spans="1:94" ht="13.05" customHeight="1" x14ac:dyDescent="0.15">
      <c r="A241" s="9"/>
      <c r="B241" s="9"/>
      <c r="C241" s="87"/>
      <c r="D241" s="102"/>
      <c r="E241" s="227" t="str">
        <f>IF(K238="","",K238)</f>
        <v/>
      </c>
      <c r="F241" s="206" t="str">
        <f t="shared" si="71"/>
        <v/>
      </c>
      <c r="G241" s="228" t="str">
        <f>IF(I238="","",I238)</f>
        <v/>
      </c>
      <c r="H241" s="357" t="str">
        <f>IF(J238="","",J238)</f>
        <v/>
      </c>
      <c r="I241" s="362"/>
      <c r="J241" s="326"/>
      <c r="K241" s="326"/>
      <c r="L241" s="327"/>
      <c r="M241" s="215"/>
      <c r="N241" s="206" t="str">
        <f t="shared" si="65"/>
        <v/>
      </c>
      <c r="O241" s="216"/>
      <c r="P241" s="371"/>
      <c r="Q241" s="215"/>
      <c r="R241" s="217" t="str">
        <f t="shared" si="66"/>
        <v/>
      </c>
      <c r="S241" s="216"/>
      <c r="T241" s="371"/>
      <c r="U241" s="215"/>
      <c r="V241" s="217" t="str">
        <f t="shared" si="67"/>
        <v/>
      </c>
      <c r="W241" s="216"/>
      <c r="X241" s="373"/>
      <c r="Y241" s="168">
        <f>AD240</f>
        <v>3</v>
      </c>
      <c r="Z241" s="100" t="s">
        <v>20</v>
      </c>
      <c r="AA241" s="100">
        <f>AE240</f>
        <v>1</v>
      </c>
      <c r="AB241" s="169" t="s">
        <v>17</v>
      </c>
      <c r="AC241" s="245"/>
      <c r="AD241" s="176"/>
      <c r="AE241" s="177"/>
      <c r="AF241" s="178"/>
      <c r="AG241" s="179"/>
      <c r="AH241" s="180"/>
      <c r="AI241" s="177"/>
      <c r="AJ241" s="177"/>
      <c r="AK241" s="180"/>
      <c r="AM241" s="534"/>
      <c r="AN241" s="535"/>
      <c r="AO241" s="535"/>
      <c r="AP241" s="535"/>
      <c r="AQ241" s="535"/>
      <c r="AR241" s="535"/>
      <c r="AS241" s="535"/>
      <c r="AT241" s="535"/>
      <c r="AU241" s="535"/>
      <c r="AV241" s="535"/>
      <c r="AW241" s="536"/>
      <c r="AX241" s="227" t="str">
        <f>IF(BD238="","",BD238)</f>
        <v/>
      </c>
      <c r="AY241" s="206" t="str">
        <f t="shared" si="72"/>
        <v/>
      </c>
      <c r="AZ241" s="263" t="str">
        <f>IF(BB238="","",BB238)</f>
        <v/>
      </c>
      <c r="BA241" s="357" t="str">
        <f>IF(BC238="","",BC238)</f>
        <v/>
      </c>
      <c r="BB241" s="362"/>
      <c r="BC241" s="326"/>
      <c r="BD241" s="326"/>
      <c r="BE241" s="327"/>
      <c r="BF241" s="215"/>
      <c r="BG241" s="206" t="str">
        <f t="shared" si="68"/>
        <v/>
      </c>
      <c r="BH241" s="250"/>
      <c r="BI241" s="371"/>
      <c r="BJ241" s="215"/>
      <c r="BK241" s="251" t="str">
        <f t="shared" si="69"/>
        <v/>
      </c>
      <c r="BL241" s="250"/>
      <c r="BM241" s="371"/>
      <c r="BN241" s="215"/>
      <c r="BO241" s="251" t="str">
        <f t="shared" si="70"/>
        <v/>
      </c>
      <c r="BP241" s="250"/>
      <c r="BQ241" s="373"/>
      <c r="BR241" s="168">
        <f>BW240</f>
        <v>2</v>
      </c>
      <c r="BS241" s="100" t="s">
        <v>20</v>
      </c>
      <c r="BT241" s="100">
        <f>BX240</f>
        <v>2</v>
      </c>
      <c r="BU241" s="169" t="s">
        <v>17</v>
      </c>
      <c r="BV241" s="245"/>
      <c r="BW241" s="176"/>
      <c r="BX241" s="177"/>
      <c r="BY241" s="178"/>
      <c r="BZ241" s="179"/>
      <c r="CA241" s="180"/>
      <c r="CB241" s="177"/>
      <c r="CC241" s="177"/>
      <c r="CD241" s="180"/>
      <c r="CP241" s="5"/>
    </row>
    <row r="242" spans="1:94" ht="13.05" customHeight="1" x14ac:dyDescent="0.15">
      <c r="A242" s="22"/>
      <c r="B242" s="22"/>
      <c r="C242" s="92" t="s">
        <v>156</v>
      </c>
      <c r="D242" s="86" t="s">
        <v>111</v>
      </c>
      <c r="E242" s="218">
        <f>IF(O236="","",O236)</f>
        <v>13</v>
      </c>
      <c r="F242" s="223" t="str">
        <f t="shared" si="71"/>
        <v>-</v>
      </c>
      <c r="G242" s="219">
        <f>IF(M236="","",M236)</f>
        <v>15</v>
      </c>
      <c r="H242" s="355" t="str">
        <f>IF(P236="","",IF(P236="○","×",IF(P236="×","○")))</f>
        <v>×</v>
      </c>
      <c r="I242" s="230">
        <f>IF(O239="","",O239)</f>
        <v>8</v>
      </c>
      <c r="J242" s="206" t="str">
        <f t="shared" ref="J242:J250" si="73">IF(I242="","","-")</f>
        <v>-</v>
      </c>
      <c r="K242" s="219">
        <f>IF(M239="","",M239)</f>
        <v>15</v>
      </c>
      <c r="L242" s="355" t="str">
        <f>IF(P239="","",IF(P239="○","×",IF(P239="×","○")))</f>
        <v>×</v>
      </c>
      <c r="M242" s="358"/>
      <c r="N242" s="359"/>
      <c r="O242" s="359"/>
      <c r="P242" s="360"/>
      <c r="Q242" s="205">
        <v>20</v>
      </c>
      <c r="R242" s="206" t="str">
        <f t="shared" si="66"/>
        <v>-</v>
      </c>
      <c r="S242" s="207">
        <v>22</v>
      </c>
      <c r="T242" s="370" t="str">
        <f>IF(Q242&lt;&gt;"",IF(Q242&gt;S242,IF(Q243&gt;S243,"○",IF(Q244&gt;S244,"○","×")),IF(Q243&gt;S243,IF(Q244&gt;S244,"○","×"),"×")),"")</f>
        <v>×</v>
      </c>
      <c r="U242" s="205">
        <v>16</v>
      </c>
      <c r="V242" s="206" t="str">
        <f t="shared" si="67"/>
        <v>-</v>
      </c>
      <c r="W242" s="207">
        <v>14</v>
      </c>
      <c r="X242" s="372" t="str">
        <f>IF(U242&lt;&gt;"",IF(U242&gt;W242,IF(U243&gt;W243,"○",IF(U244&gt;W244,"○","×")),IF(U243&gt;W243,IF(U244&gt;W244,"○","×"),"×")),"")</f>
        <v>○</v>
      </c>
      <c r="Y242" s="436" t="s">
        <v>301</v>
      </c>
      <c r="Z242" s="437"/>
      <c r="AA242" s="437"/>
      <c r="AB242" s="438"/>
      <c r="AC242" s="245"/>
      <c r="AD242" s="161"/>
      <c r="AE242" s="162"/>
      <c r="AF242" s="163"/>
      <c r="AG242" s="164"/>
      <c r="AH242" s="165"/>
      <c r="AI242" s="162"/>
      <c r="AJ242" s="162"/>
      <c r="AK242" s="165"/>
      <c r="AM242" s="525" t="s">
        <v>263</v>
      </c>
      <c r="AN242" s="526"/>
      <c r="AO242" s="526"/>
      <c r="AP242" s="526"/>
      <c r="AQ242" s="526"/>
      <c r="AR242" s="527" t="s">
        <v>234</v>
      </c>
      <c r="AS242" s="527"/>
      <c r="AT242" s="527"/>
      <c r="AU242" s="527"/>
      <c r="AV242" s="527"/>
      <c r="AW242" s="528"/>
      <c r="AX242" s="218">
        <f>IF(BH236="","",BH236)</f>
        <v>6</v>
      </c>
      <c r="AY242" s="223" t="str">
        <f t="shared" si="72"/>
        <v>-</v>
      </c>
      <c r="AZ242" s="219">
        <f>IF(BF236="","",BF236)</f>
        <v>15</v>
      </c>
      <c r="BA242" s="355" t="str">
        <f>IF(BI236="","",IF(BI236="○","×",IF(BI236="×","○")))</f>
        <v>×</v>
      </c>
      <c r="BB242" s="230">
        <f>IF(BH239="","",BH239)</f>
        <v>9</v>
      </c>
      <c r="BC242" s="206" t="str">
        <f t="shared" ref="BC242:BC250" si="74">IF(BB242="","","-")</f>
        <v>-</v>
      </c>
      <c r="BD242" s="219">
        <f>IF(BF239="","",BF239)</f>
        <v>15</v>
      </c>
      <c r="BE242" s="355" t="str">
        <f>IF(BI239="","",IF(BI239="○","×",IF(BI239="×","○")))</f>
        <v>×</v>
      </c>
      <c r="BF242" s="358"/>
      <c r="BG242" s="359"/>
      <c r="BH242" s="359"/>
      <c r="BI242" s="360"/>
      <c r="BJ242" s="205">
        <v>15</v>
      </c>
      <c r="BK242" s="206" t="str">
        <f t="shared" si="69"/>
        <v>-</v>
      </c>
      <c r="BL242" s="207">
        <v>17</v>
      </c>
      <c r="BM242" s="395" t="str">
        <f>IF(BJ242&lt;&gt;"",IF(BJ242&gt;BL242,IF(BJ243&gt;BL243,"○",IF(BJ244&gt;BL244,"○","×")),IF(BJ243&gt;BL243,IF(BJ244&gt;BL244,"○","×"),"×")),"")</f>
        <v>×</v>
      </c>
      <c r="BN242" s="205">
        <v>9</v>
      </c>
      <c r="BO242" s="206" t="str">
        <f t="shared" si="70"/>
        <v>-</v>
      </c>
      <c r="BP242" s="207">
        <v>15</v>
      </c>
      <c r="BQ242" s="372" t="str">
        <f>IF(BN242&lt;&gt;"",IF(BN242&gt;BP242,IF(BN243&gt;BP243,"○",IF(BN244&gt;BP244,"○","×")),IF(BN243&gt;BP243,IF(BN244&gt;BP244,"○","×"),"×")),"")</f>
        <v>×</v>
      </c>
      <c r="BR242" s="436" t="s">
        <v>299</v>
      </c>
      <c r="BS242" s="437"/>
      <c r="BT242" s="437"/>
      <c r="BU242" s="438"/>
      <c r="BV242" s="245"/>
      <c r="BW242" s="161"/>
      <c r="BX242" s="162"/>
      <c r="BY242" s="163"/>
      <c r="BZ242" s="164"/>
      <c r="CA242" s="165"/>
      <c r="CB242" s="162"/>
      <c r="CC242" s="162"/>
      <c r="CD242" s="165"/>
      <c r="CP242" s="5"/>
    </row>
    <row r="243" spans="1:94" ht="13.05" customHeight="1" x14ac:dyDescent="0.15">
      <c r="A243" s="22"/>
      <c r="B243" s="22"/>
      <c r="C243" s="92" t="s">
        <v>157</v>
      </c>
      <c r="D243" s="86" t="s">
        <v>145</v>
      </c>
      <c r="E243" s="218">
        <f>IF(O237="","",O237)</f>
        <v>0</v>
      </c>
      <c r="F243" s="206" t="str">
        <f t="shared" si="71"/>
        <v>-</v>
      </c>
      <c r="G243" s="219">
        <f>IF(M237="","",M237)</f>
        <v>15</v>
      </c>
      <c r="H243" s="356" t="str">
        <f>IF(J240="","",J240)</f>
        <v/>
      </c>
      <c r="I243" s="230">
        <f>IF(O240="","",O240)</f>
        <v>3</v>
      </c>
      <c r="J243" s="206" t="str">
        <f t="shared" si="73"/>
        <v>-</v>
      </c>
      <c r="K243" s="219">
        <f>IF(M240="","",M240)</f>
        <v>15</v>
      </c>
      <c r="L243" s="356" t="str">
        <f>IF(N240="","",N240)</f>
        <v>-</v>
      </c>
      <c r="M243" s="361"/>
      <c r="N243" s="323"/>
      <c r="O243" s="323"/>
      <c r="P243" s="324"/>
      <c r="Q243" s="205">
        <v>15</v>
      </c>
      <c r="R243" s="206" t="str">
        <f t="shared" si="66"/>
        <v>-</v>
      </c>
      <c r="S243" s="207">
        <v>9</v>
      </c>
      <c r="T243" s="370"/>
      <c r="U243" s="205">
        <v>15</v>
      </c>
      <c r="V243" s="206" t="str">
        <f t="shared" si="67"/>
        <v>-</v>
      </c>
      <c r="W243" s="207">
        <v>17</v>
      </c>
      <c r="X243" s="373"/>
      <c r="Y243" s="400"/>
      <c r="Z243" s="401"/>
      <c r="AA243" s="401"/>
      <c r="AB243" s="402"/>
      <c r="AC243" s="245"/>
      <c r="AD243" s="161">
        <f>COUNTIF(E242:X244,"○")</f>
        <v>1</v>
      </c>
      <c r="AE243" s="162">
        <f>COUNTIF(E242:X244,"×")</f>
        <v>3</v>
      </c>
      <c r="AF243" s="163">
        <f>(IF((E242&gt;G242),1,0))+(IF((E243&gt;G243),1,0))+(IF((E244&gt;G244),1,0))+(IF((I242&gt;K242),1,0))+(IF((I243&gt;K243),1,0))+(IF((I244&gt;K244),1,0))+(IF((M242&gt;O242),1,0))+(IF((M243&gt;O243),1,0))+(IF((M244&gt;O244),1,0))+(IF((Q242&gt;S242),1,0))+(IF((Q243&gt;S243),1,0))+(IF((Q244&gt;S244),1,0))+(IF((U242&gt;W242),1,0))+(IF((U243&gt;W243),1,0))+(IF((U244&gt;W244),1,0))</f>
        <v>3</v>
      </c>
      <c r="AG243" s="164">
        <f>(IF((E242&lt;G242),1,0))+(IF((E243&lt;G243),1,0))+(IF((E244&lt;G244),1,0))+(IF((I242&lt;K242),1,0))+(IF((I243&lt;K243),1,0))+(IF((I244&lt;K244),1,0))+(IF((M242&lt;O242),1,0))+(IF((M243&lt;O243),1,0))+(IF((M244&lt;O244),1,0))+(IF((Q242&lt;S242),1,0))+(IF((Q243&lt;S243),1,0))+(IF((Q244&lt;S244),1,0))+(IF((U242&lt;W242),1,0))+(IF((U243&lt;W243),1,0))+(IF((U244&lt;W244),1,0))</f>
        <v>7</v>
      </c>
      <c r="AH243" s="167">
        <f>AF243-AG243</f>
        <v>-4</v>
      </c>
      <c r="AI243" s="162">
        <f>SUM(E242:E244,I242:I244,M242:M244,Q242:Q244,U242:U244)</f>
        <v>118</v>
      </c>
      <c r="AJ243" s="162">
        <f>SUM(G242:G244,K242:K244,O242:O244,S242:S244,W242:W244)</f>
        <v>149</v>
      </c>
      <c r="AK243" s="165">
        <f>AI243-AJ243</f>
        <v>-31</v>
      </c>
      <c r="AM243" s="525" t="s">
        <v>264</v>
      </c>
      <c r="AN243" s="526"/>
      <c r="AO243" s="526"/>
      <c r="AP243" s="526"/>
      <c r="AQ243" s="526"/>
      <c r="AR243" s="527" t="s">
        <v>234</v>
      </c>
      <c r="AS243" s="527"/>
      <c r="AT243" s="527"/>
      <c r="AU243" s="527"/>
      <c r="AV243" s="527"/>
      <c r="AW243" s="528"/>
      <c r="AX243" s="218">
        <f>IF(BH237="","",BH237)</f>
        <v>5</v>
      </c>
      <c r="AY243" s="206" t="str">
        <f t="shared" si="72"/>
        <v>-</v>
      </c>
      <c r="AZ243" s="219">
        <f>IF(BF237="","",BF237)</f>
        <v>15</v>
      </c>
      <c r="BA243" s="417" t="str">
        <f>IF(BC240="","",BC240)</f>
        <v/>
      </c>
      <c r="BB243" s="230">
        <f>IF(BH240="","",BH240)</f>
        <v>9</v>
      </c>
      <c r="BC243" s="206" t="str">
        <f t="shared" si="74"/>
        <v>-</v>
      </c>
      <c r="BD243" s="219">
        <f>IF(BF240="","",BF240)</f>
        <v>15</v>
      </c>
      <c r="BE243" s="417" t="str">
        <f>IF(BG240="","",BG240)</f>
        <v>-</v>
      </c>
      <c r="BF243" s="361"/>
      <c r="BG243" s="323"/>
      <c r="BH243" s="323"/>
      <c r="BI243" s="324"/>
      <c r="BJ243" s="205">
        <v>10</v>
      </c>
      <c r="BK243" s="206" t="str">
        <f t="shared" si="69"/>
        <v>-</v>
      </c>
      <c r="BL243" s="207">
        <v>15</v>
      </c>
      <c r="BM243" s="395"/>
      <c r="BN243" s="205">
        <v>11</v>
      </c>
      <c r="BO243" s="206" t="str">
        <f t="shared" si="70"/>
        <v>-</v>
      </c>
      <c r="BP243" s="207">
        <v>15</v>
      </c>
      <c r="BQ243" s="373"/>
      <c r="BR243" s="400"/>
      <c r="BS243" s="401"/>
      <c r="BT243" s="401"/>
      <c r="BU243" s="402"/>
      <c r="BV243" s="245"/>
      <c r="BW243" s="161">
        <f>COUNTIF(AX242:BQ244,"○")</f>
        <v>0</v>
      </c>
      <c r="BX243" s="162">
        <f>COUNTIF(AX242:BQ244,"×")</f>
        <v>4</v>
      </c>
      <c r="BY243" s="163">
        <f>(IF((AX242&gt;AZ242),1,0))+(IF((AX243&gt;AZ243),1,0))+(IF((AX244&gt;AZ244),1,0))+(IF((BB242&gt;BD242),1,0))+(IF((BB243&gt;BD243),1,0))+(IF((BB244&gt;BD244),1,0))+(IF((BF242&gt;BH242),1,0))+(IF((BF243&gt;BH243),1,0))+(IF((BF244&gt;BH244),1,0))+(IF((BJ242&gt;BL242),1,0))+(IF((BJ243&gt;BL243),1,0))+(IF((BJ244&gt;BL244),1,0))+(IF((BN242&gt;BP242),1,0))+(IF((BN243&gt;BP243),1,0))+(IF((BN244&gt;BP244),1,0))</f>
        <v>0</v>
      </c>
      <c r="BZ243" s="164">
        <f>(IF((AX242&lt;AZ242),1,0))+(IF((AX243&lt;AZ243),1,0))+(IF((AX244&lt;AZ244),1,0))+(IF((BB242&lt;BD242),1,0))+(IF((BB243&lt;BD243),1,0))+(IF((BB244&lt;BD244),1,0))+(IF((BF242&lt;BH242),1,0))+(IF((BF243&lt;BH243),1,0))+(IF((BF244&lt;BH244),1,0))+(IF((BJ242&lt;BL242),1,0))+(IF((BJ243&lt;BL243),1,0))+(IF((BJ244&lt;BL244),1,0))+(IF((BN242&lt;BP242),1,0))+(IF((BN243&lt;BP243),1,0))+(IF((BN244&lt;BP244),1,0))</f>
        <v>8</v>
      </c>
      <c r="CA243" s="167">
        <f>BY243-BZ243</f>
        <v>-8</v>
      </c>
      <c r="CB243" s="162">
        <f>SUM(AX242:AX244,BB242:BB244,BF242:BF244,BJ242:BJ244,BN242:BN244)</f>
        <v>74</v>
      </c>
      <c r="CC243" s="162">
        <f>SUM(AZ242:AZ244,BD242:BD244,BH242:BH244,BL242:BL244,BP242:BP244)</f>
        <v>122</v>
      </c>
      <c r="CD243" s="165">
        <f>CB243-CC243</f>
        <v>-48</v>
      </c>
      <c r="CP243" s="5"/>
    </row>
    <row r="244" spans="1:94" ht="13.05" customHeight="1" x14ac:dyDescent="0.15">
      <c r="A244" s="9"/>
      <c r="B244" s="9"/>
      <c r="C244" s="87"/>
      <c r="D244" s="88"/>
      <c r="E244" s="218" t="str">
        <f>IF(O238="","",O238)</f>
        <v/>
      </c>
      <c r="F244" s="206" t="str">
        <f t="shared" si="71"/>
        <v/>
      </c>
      <c r="G244" s="219" t="str">
        <f>IF(M238="","",M238)</f>
        <v/>
      </c>
      <c r="H244" s="356" t="str">
        <f>IF(J241="","",J241)</f>
        <v/>
      </c>
      <c r="I244" s="230" t="str">
        <f>IF(O241="","",O241)</f>
        <v/>
      </c>
      <c r="J244" s="206" t="str">
        <f t="shared" si="73"/>
        <v/>
      </c>
      <c r="K244" s="219" t="str">
        <f>IF(M241="","",M241)</f>
        <v/>
      </c>
      <c r="L244" s="356" t="str">
        <f>IF(N241="","",N241)</f>
        <v/>
      </c>
      <c r="M244" s="361"/>
      <c r="N244" s="323"/>
      <c r="O244" s="323"/>
      <c r="P244" s="324"/>
      <c r="Q244" s="205">
        <v>13</v>
      </c>
      <c r="R244" s="206" t="str">
        <f t="shared" si="66"/>
        <v>-</v>
      </c>
      <c r="S244" s="207">
        <v>15</v>
      </c>
      <c r="T244" s="371"/>
      <c r="U244" s="205">
        <v>15</v>
      </c>
      <c r="V244" s="206" t="str">
        <f t="shared" si="67"/>
        <v>-</v>
      </c>
      <c r="W244" s="207">
        <v>12</v>
      </c>
      <c r="X244" s="374"/>
      <c r="Y244" s="168">
        <f>AD243</f>
        <v>1</v>
      </c>
      <c r="Z244" s="100" t="s">
        <v>20</v>
      </c>
      <c r="AA244" s="100">
        <f>AE243</f>
        <v>3</v>
      </c>
      <c r="AB244" s="169" t="s">
        <v>17</v>
      </c>
      <c r="AC244" s="245"/>
      <c r="AD244" s="161"/>
      <c r="AE244" s="162"/>
      <c r="AF244" s="163"/>
      <c r="AG244" s="164"/>
      <c r="AH244" s="165"/>
      <c r="AI244" s="162"/>
      <c r="AJ244" s="162"/>
      <c r="AK244" s="165"/>
      <c r="AM244" s="525"/>
      <c r="AN244" s="526"/>
      <c r="AO244" s="526"/>
      <c r="AP244" s="526"/>
      <c r="AQ244" s="526"/>
      <c r="AR244" s="526"/>
      <c r="AS244" s="526"/>
      <c r="AT244" s="526"/>
      <c r="AU244" s="526"/>
      <c r="AV244" s="526"/>
      <c r="AW244" s="529"/>
      <c r="AX244" s="218" t="str">
        <f>IF(BH238="","",BH238)</f>
        <v/>
      </c>
      <c r="AY244" s="206" t="str">
        <f t="shared" si="72"/>
        <v/>
      </c>
      <c r="AZ244" s="219" t="str">
        <f>IF(BF238="","",BF238)</f>
        <v/>
      </c>
      <c r="BA244" s="417" t="str">
        <f>IF(BC241="","",BC241)</f>
        <v/>
      </c>
      <c r="BB244" s="230" t="str">
        <f>IF(BH241="","",BH241)</f>
        <v/>
      </c>
      <c r="BC244" s="206" t="str">
        <f t="shared" si="74"/>
        <v/>
      </c>
      <c r="BD244" s="219" t="str">
        <f>IF(BF241="","",BF241)</f>
        <v/>
      </c>
      <c r="BE244" s="417" t="str">
        <f>IF(BG241="","",BG241)</f>
        <v/>
      </c>
      <c r="BF244" s="361"/>
      <c r="BG244" s="323"/>
      <c r="BH244" s="323"/>
      <c r="BI244" s="324"/>
      <c r="BJ244" s="205"/>
      <c r="BK244" s="206" t="str">
        <f t="shared" si="69"/>
        <v/>
      </c>
      <c r="BL244" s="207"/>
      <c r="BM244" s="371"/>
      <c r="BN244" s="205"/>
      <c r="BO244" s="206" t="str">
        <f t="shared" si="70"/>
        <v/>
      </c>
      <c r="BP244" s="207"/>
      <c r="BQ244" s="374"/>
      <c r="BR244" s="168">
        <f>BW243</f>
        <v>0</v>
      </c>
      <c r="BS244" s="100" t="s">
        <v>20</v>
      </c>
      <c r="BT244" s="100">
        <f>BX243</f>
        <v>4</v>
      </c>
      <c r="BU244" s="169" t="s">
        <v>17</v>
      </c>
      <c r="BV244" s="245"/>
      <c r="BW244" s="161"/>
      <c r="BX244" s="162"/>
      <c r="BY244" s="163"/>
      <c r="BZ244" s="164"/>
      <c r="CA244" s="165"/>
      <c r="CB244" s="162"/>
      <c r="CC244" s="162"/>
      <c r="CD244" s="165"/>
      <c r="CP244" s="5"/>
    </row>
    <row r="245" spans="1:94" ht="13.05" customHeight="1" x14ac:dyDescent="0.15">
      <c r="A245" s="22"/>
      <c r="B245" s="22"/>
      <c r="C245" s="85" t="s">
        <v>152</v>
      </c>
      <c r="D245" s="101" t="s">
        <v>151</v>
      </c>
      <c r="E245" s="231">
        <f>IF(S236="","",S236)</f>
        <v>3</v>
      </c>
      <c r="F245" s="223" t="str">
        <f t="shared" si="71"/>
        <v>-</v>
      </c>
      <c r="G245" s="232">
        <f>IF(Q236="","",Q236)</f>
        <v>15</v>
      </c>
      <c r="H245" s="363" t="str">
        <f>IF(T236="","",IF(T236="○","×",IF(T236="×","○")))</f>
        <v>×</v>
      </c>
      <c r="I245" s="233">
        <f>IF(S239="","",S239)</f>
        <v>10</v>
      </c>
      <c r="J245" s="223" t="str">
        <f t="shared" si="73"/>
        <v>-</v>
      </c>
      <c r="K245" s="232">
        <f>IF(Q239="","",Q239)</f>
        <v>15</v>
      </c>
      <c r="L245" s="355" t="str">
        <f>IF(T239="","",IF(T239="○","×",IF(T239="×","○")))</f>
        <v>×</v>
      </c>
      <c r="M245" s="232">
        <f>IF(S242="","",S242)</f>
        <v>22</v>
      </c>
      <c r="N245" s="223" t="str">
        <f t="shared" ref="N245:N250" si="75">IF(M245="","","-")</f>
        <v>-</v>
      </c>
      <c r="O245" s="232">
        <f>IF(Q242="","",Q242)</f>
        <v>20</v>
      </c>
      <c r="P245" s="355" t="str">
        <f>IF(T242="","",IF(T242="○","×",IF(T242="×","○")))</f>
        <v>○</v>
      </c>
      <c r="Q245" s="358"/>
      <c r="R245" s="359"/>
      <c r="S245" s="359"/>
      <c r="T245" s="360"/>
      <c r="U245" s="222">
        <v>15</v>
      </c>
      <c r="V245" s="223" t="str">
        <f t="shared" si="67"/>
        <v>-</v>
      </c>
      <c r="W245" s="224">
        <v>13</v>
      </c>
      <c r="X245" s="373" t="str">
        <f>IF(U245&lt;&gt;"",IF(U245&gt;W245,IF(U246&gt;W246,"○",IF(U247&gt;W247,"○","×")),IF(U246&gt;W246,IF(U247&gt;W247,"○","×"),"×")),"")</f>
        <v>○</v>
      </c>
      <c r="Y245" s="436" t="s">
        <v>300</v>
      </c>
      <c r="Z245" s="437"/>
      <c r="AA245" s="437"/>
      <c r="AB245" s="438"/>
      <c r="AC245" s="245"/>
      <c r="AD245" s="170"/>
      <c r="AE245" s="171"/>
      <c r="AF245" s="172"/>
      <c r="AG245" s="173"/>
      <c r="AH245" s="174"/>
      <c r="AI245" s="171"/>
      <c r="AJ245" s="171"/>
      <c r="AK245" s="174"/>
      <c r="AM245" s="537" t="s">
        <v>265</v>
      </c>
      <c r="AN245" s="538"/>
      <c r="AO245" s="538"/>
      <c r="AP245" s="538"/>
      <c r="AQ245" s="538"/>
      <c r="AR245" s="539" t="s">
        <v>234</v>
      </c>
      <c r="AS245" s="539"/>
      <c r="AT245" s="539"/>
      <c r="AU245" s="539"/>
      <c r="AV245" s="539"/>
      <c r="AW245" s="540"/>
      <c r="AX245" s="231">
        <f>IF(BL236="","",BL236)</f>
        <v>15</v>
      </c>
      <c r="AY245" s="223" t="str">
        <f t="shared" si="72"/>
        <v>-</v>
      </c>
      <c r="AZ245" s="232">
        <f>IF(BJ236="","",BJ236)</f>
        <v>17</v>
      </c>
      <c r="BA245" s="363" t="str">
        <f>IF(BM236="","",IF(BM236="○","×",IF(BM236="×","○")))</f>
        <v>×</v>
      </c>
      <c r="BB245" s="233">
        <f>IF(BL239="","",BL239)</f>
        <v>10</v>
      </c>
      <c r="BC245" s="223" t="str">
        <f t="shared" si="74"/>
        <v>-</v>
      </c>
      <c r="BD245" s="232">
        <f>IF(BJ239="","",BJ239)</f>
        <v>15</v>
      </c>
      <c r="BE245" s="355" t="str">
        <f>IF(BM239="","",IF(BM239="○","×",IF(BM239="×","○")))</f>
        <v>×</v>
      </c>
      <c r="BF245" s="232">
        <f>IF(BL242="","",BL242)</f>
        <v>17</v>
      </c>
      <c r="BG245" s="223" t="str">
        <f t="shared" ref="BG245:BG250" si="76">IF(BF245="","","-")</f>
        <v>-</v>
      </c>
      <c r="BH245" s="232">
        <f>IF(BJ242="","",BJ242)</f>
        <v>15</v>
      </c>
      <c r="BI245" s="355" t="str">
        <f>IF(BM242="","",IF(BM242="○","×",IF(BM242="×","○")))</f>
        <v>○</v>
      </c>
      <c r="BJ245" s="541"/>
      <c r="BK245" s="542"/>
      <c r="BL245" s="542"/>
      <c r="BM245" s="403"/>
      <c r="BN245" s="222">
        <v>16</v>
      </c>
      <c r="BO245" s="223" t="str">
        <f t="shared" si="70"/>
        <v>-</v>
      </c>
      <c r="BP245" s="224">
        <v>14</v>
      </c>
      <c r="BQ245" s="373" t="str">
        <f>IF(BN245&lt;&gt;"",IF(BN245&gt;BP245,IF(BN246&gt;BP246,"○",IF(BN247&gt;BP247,"○","×")),IF(BN246&gt;BP246,IF(BN247&gt;BP247,"○","×"),"×")),"")</f>
        <v>×</v>
      </c>
      <c r="BR245" s="436" t="s">
        <v>301</v>
      </c>
      <c r="BS245" s="437"/>
      <c r="BT245" s="437"/>
      <c r="BU245" s="438"/>
      <c r="BV245" s="245"/>
      <c r="BW245" s="170"/>
      <c r="BX245" s="171"/>
      <c r="BY245" s="172"/>
      <c r="BZ245" s="173"/>
      <c r="CA245" s="174"/>
      <c r="CB245" s="171"/>
      <c r="CC245" s="171"/>
      <c r="CD245" s="174"/>
      <c r="CP245" s="5"/>
    </row>
    <row r="246" spans="1:94" ht="13.05" customHeight="1" x14ac:dyDescent="0.15">
      <c r="A246" s="22"/>
      <c r="B246" s="22"/>
      <c r="C246" s="85" t="s">
        <v>153</v>
      </c>
      <c r="D246" s="86" t="s">
        <v>151</v>
      </c>
      <c r="E246" s="218">
        <f>IF(S237="","",S237)</f>
        <v>8</v>
      </c>
      <c r="F246" s="206" t="str">
        <f t="shared" si="71"/>
        <v>-</v>
      </c>
      <c r="G246" s="219">
        <f>IF(Q237="","",Q237)</f>
        <v>15</v>
      </c>
      <c r="H246" s="364" t="str">
        <f>IF(J243="","",J243)</f>
        <v>-</v>
      </c>
      <c r="I246" s="230">
        <f>IF(S240="","",S240)</f>
        <v>8</v>
      </c>
      <c r="J246" s="206" t="str">
        <f t="shared" si="73"/>
        <v>-</v>
      </c>
      <c r="K246" s="219">
        <f>IF(Q240="","",Q240)</f>
        <v>15</v>
      </c>
      <c r="L246" s="356" t="str">
        <f>IF(N243="","",N243)</f>
        <v/>
      </c>
      <c r="M246" s="219">
        <f>IF(S243="","",S243)</f>
        <v>9</v>
      </c>
      <c r="N246" s="206" t="str">
        <f t="shared" si="75"/>
        <v>-</v>
      </c>
      <c r="O246" s="219">
        <f>IF(Q243="","",Q243)</f>
        <v>15</v>
      </c>
      <c r="P246" s="356" t="str">
        <f>IF(R243="","",R243)</f>
        <v>-</v>
      </c>
      <c r="Q246" s="361"/>
      <c r="R246" s="323"/>
      <c r="S246" s="323"/>
      <c r="T246" s="324"/>
      <c r="U246" s="205">
        <v>13</v>
      </c>
      <c r="V246" s="206" t="str">
        <f t="shared" si="67"/>
        <v>-</v>
      </c>
      <c r="W246" s="207">
        <v>15</v>
      </c>
      <c r="X246" s="373"/>
      <c r="Y246" s="400"/>
      <c r="Z246" s="401"/>
      <c r="AA246" s="401"/>
      <c r="AB246" s="402"/>
      <c r="AC246" s="245"/>
      <c r="AD246" s="161">
        <f>COUNTIF(E245:X247,"○")</f>
        <v>2</v>
      </c>
      <c r="AE246" s="162">
        <f>COUNTIF(E245:X247,"×")</f>
        <v>2</v>
      </c>
      <c r="AF246" s="163">
        <f>(IF((E245&gt;G245),1,0))+(IF((E246&gt;G246),1,0))+(IF((E247&gt;G247),1,0))+(IF((I245&gt;K245),1,0))+(IF((I246&gt;K246),1,0))+(IF((I247&gt;K247),1,0))+(IF((M245&gt;O245),1,0))+(IF((M246&gt;O246),1,0))+(IF((M247&gt;O247),1,0))+(IF((Q245&gt;S245),1,0))+(IF((Q246&gt;S246),1,0))+(IF((Q247&gt;S247),1,0))+(IF((U245&gt;W245),1,0))+(IF((U246&gt;W246),1,0))+(IF((U247&gt;W247),1,0))</f>
        <v>4</v>
      </c>
      <c r="AG246" s="164">
        <f>(IF((E245&lt;G245),1,0))+(IF((E246&lt;G246),1,0))+(IF((E247&lt;G247),1,0))+(IF((I245&lt;K245),1,0))+(IF((I246&lt;K246),1,0))+(IF((I247&lt;K247),1,0))+(IF((M245&lt;O245),1,0))+(IF((M246&lt;O246),1,0))+(IF((M247&lt;O247),1,0))+(IF((Q245&lt;S245),1,0))+(IF((Q246&lt;S246),1,0))+(IF((Q247&lt;S247),1,0))+(IF((U245&lt;W245),1,0))+(IF((U246&lt;W246),1,0))+(IF((U247&lt;W247),1,0))</f>
        <v>6</v>
      </c>
      <c r="AH246" s="167">
        <f>AF246-AG246</f>
        <v>-2</v>
      </c>
      <c r="AI246" s="162">
        <f>SUM(E245:E247,I245:I247,M245:M247,Q245:Q247,U245:U247)</f>
        <v>118</v>
      </c>
      <c r="AJ246" s="162">
        <f>SUM(G245:G247,K245:K247,O245:O247,S245:S247,W245:W247)</f>
        <v>149</v>
      </c>
      <c r="AK246" s="165">
        <f>AI246-AJ246</f>
        <v>-31</v>
      </c>
      <c r="AM246" s="525" t="s">
        <v>266</v>
      </c>
      <c r="AN246" s="526"/>
      <c r="AO246" s="526"/>
      <c r="AP246" s="526"/>
      <c r="AQ246" s="526"/>
      <c r="AR246" s="527" t="s">
        <v>234</v>
      </c>
      <c r="AS246" s="527"/>
      <c r="AT246" s="527"/>
      <c r="AU246" s="527"/>
      <c r="AV246" s="527"/>
      <c r="AW246" s="528"/>
      <c r="AX246" s="218">
        <f>IF(BL237="","",BL237)</f>
        <v>2</v>
      </c>
      <c r="AY246" s="206" t="str">
        <f t="shared" si="72"/>
        <v>-</v>
      </c>
      <c r="AZ246" s="219">
        <f>IF(BJ237="","",BJ237)</f>
        <v>15</v>
      </c>
      <c r="BA246" s="364" t="str">
        <f>IF(BC243="","",BC243)</f>
        <v>-</v>
      </c>
      <c r="BB246" s="230">
        <f>IF(BL240="","",BL240)</f>
        <v>8</v>
      </c>
      <c r="BC246" s="206" t="str">
        <f t="shared" si="74"/>
        <v>-</v>
      </c>
      <c r="BD246" s="219">
        <f>IF(BJ240="","",BJ240)</f>
        <v>15</v>
      </c>
      <c r="BE246" s="417" t="str">
        <f>IF(BG243="","",BG243)</f>
        <v/>
      </c>
      <c r="BF246" s="219">
        <f>IF(BL243="","",BL243)</f>
        <v>15</v>
      </c>
      <c r="BG246" s="206" t="str">
        <f t="shared" si="76"/>
        <v>-</v>
      </c>
      <c r="BH246" s="219">
        <f>IF(BJ243="","",BJ243)</f>
        <v>10</v>
      </c>
      <c r="BI246" s="417" t="str">
        <f>IF(BK243="","",BK243)</f>
        <v>-</v>
      </c>
      <c r="BJ246" s="543"/>
      <c r="BK246" s="544"/>
      <c r="BL246" s="544"/>
      <c r="BM246" s="394"/>
      <c r="BN246" s="205">
        <v>13</v>
      </c>
      <c r="BO246" s="206" t="str">
        <f t="shared" si="70"/>
        <v>-</v>
      </c>
      <c r="BP246" s="207">
        <v>15</v>
      </c>
      <c r="BQ246" s="373"/>
      <c r="BR246" s="400"/>
      <c r="BS246" s="401"/>
      <c r="BT246" s="401"/>
      <c r="BU246" s="402"/>
      <c r="BV246" s="245"/>
      <c r="BW246" s="161">
        <f>COUNTIF(AX245:BQ247,"○")</f>
        <v>1</v>
      </c>
      <c r="BX246" s="162">
        <f>COUNTIF(AX245:BQ247,"×")</f>
        <v>3</v>
      </c>
      <c r="BY246" s="163">
        <f>(IF((AX245&gt;AZ245),1,0))+(IF((AX246&gt;AZ246),1,0))+(IF((AX247&gt;AZ247),1,0))+(IF((BB245&gt;BD245),1,0))+(IF((BB246&gt;BD246),1,0))+(IF((BB247&gt;BD247),1,0))+(IF((BF245&gt;BH245),1,0))+(IF((BF246&gt;BH246),1,0))+(IF((BF247&gt;BH247),1,0))+(IF((BJ245&gt;BL245),1,0))+(IF((BJ246&gt;BL246),1,0))+(IF((BJ247&gt;BL247),1,0))+(IF((BN245&gt;BP245),1,0))+(IF((BN246&gt;BP246),1,0))+(IF((BN247&gt;BP247),1,0))</f>
        <v>3</v>
      </c>
      <c r="BZ246" s="164">
        <f>(IF((AX245&lt;AZ245),1,0))+(IF((AX246&lt;AZ246),1,0))+(IF((AX247&lt;AZ247),1,0))+(IF((BB245&lt;BD245),1,0))+(IF((BB246&lt;BD246),1,0))+(IF((BB247&lt;BD247),1,0))+(IF((BF245&lt;BH245),1,0))+(IF((BF246&lt;BH246),1,0))+(IF((BF247&lt;BH247),1,0))+(IF((BJ245&lt;BL245),1,0))+(IF((BJ246&lt;BL246),1,0))+(IF((BJ247&lt;BL247),1,0))+(IF((BN245&lt;BP245),1,0))+(IF((BN246&lt;BP246),1,0))+(IF((BN247&lt;BP247),1,0))</f>
        <v>6</v>
      </c>
      <c r="CA246" s="167">
        <f>BY246-BZ246</f>
        <v>-3</v>
      </c>
      <c r="CB246" s="162">
        <f>SUM(AX245:AX247,BB245:BB247,BF245:BF247,BJ245:BJ247,BN245:BN247)</f>
        <v>107</v>
      </c>
      <c r="CC246" s="162">
        <f>SUM(AZ245:AZ247,BD245:BD247,BH245:BH247,BL245:BL247,BP245:BP247)</f>
        <v>131</v>
      </c>
      <c r="CD246" s="165">
        <f>CB246-CC246</f>
        <v>-24</v>
      </c>
      <c r="CP246" s="5"/>
    </row>
    <row r="247" spans="1:94" ht="13.05" customHeight="1" x14ac:dyDescent="0.15">
      <c r="A247" s="9"/>
      <c r="B247" s="9"/>
      <c r="C247" s="92"/>
      <c r="D247" s="88"/>
      <c r="E247" s="218" t="str">
        <f>IF(S238="","",S238)</f>
        <v/>
      </c>
      <c r="F247" s="206" t="str">
        <f t="shared" si="71"/>
        <v/>
      </c>
      <c r="G247" s="219" t="str">
        <f>IF(Q238="","",Q238)</f>
        <v/>
      </c>
      <c r="H247" s="364" t="str">
        <f>IF(J244="","",J244)</f>
        <v/>
      </c>
      <c r="I247" s="230" t="str">
        <f>IF(S241="","",S241)</f>
        <v/>
      </c>
      <c r="J247" s="206" t="str">
        <f t="shared" si="73"/>
        <v/>
      </c>
      <c r="K247" s="219" t="str">
        <f>IF(Q241="","",Q241)</f>
        <v/>
      </c>
      <c r="L247" s="356" t="str">
        <f>IF(N244="","",N244)</f>
        <v/>
      </c>
      <c r="M247" s="219">
        <f>IF(S244="","",S244)</f>
        <v>15</v>
      </c>
      <c r="N247" s="206" t="str">
        <f t="shared" si="75"/>
        <v>-</v>
      </c>
      <c r="O247" s="219">
        <f>IF(Q244="","",Q244)</f>
        <v>13</v>
      </c>
      <c r="P247" s="356" t="str">
        <f>IF(R244="","",R244)</f>
        <v>-</v>
      </c>
      <c r="Q247" s="361"/>
      <c r="R247" s="323"/>
      <c r="S247" s="323"/>
      <c r="T247" s="324"/>
      <c r="U247" s="205">
        <v>15</v>
      </c>
      <c r="V247" s="206" t="str">
        <f t="shared" si="67"/>
        <v>-</v>
      </c>
      <c r="W247" s="207">
        <v>13</v>
      </c>
      <c r="X247" s="374"/>
      <c r="Y247" s="168">
        <f>AD246</f>
        <v>2</v>
      </c>
      <c r="Z247" s="100" t="s">
        <v>20</v>
      </c>
      <c r="AA247" s="100">
        <f>AE246</f>
        <v>2</v>
      </c>
      <c r="AB247" s="169" t="s">
        <v>17</v>
      </c>
      <c r="AC247" s="245"/>
      <c r="AD247" s="176"/>
      <c r="AE247" s="177"/>
      <c r="AF247" s="178"/>
      <c r="AG247" s="179"/>
      <c r="AH247" s="180"/>
      <c r="AI247" s="177"/>
      <c r="AJ247" s="177"/>
      <c r="AK247" s="180"/>
      <c r="AM247" s="534"/>
      <c r="AN247" s="535"/>
      <c r="AO247" s="535"/>
      <c r="AP247" s="535"/>
      <c r="AQ247" s="535"/>
      <c r="AR247" s="535"/>
      <c r="AS247" s="535"/>
      <c r="AT247" s="535"/>
      <c r="AU247" s="535"/>
      <c r="AV247" s="535"/>
      <c r="AW247" s="536"/>
      <c r="AX247" s="218" t="str">
        <f>IF(BL238="","",BL238)</f>
        <v/>
      </c>
      <c r="AY247" s="206" t="str">
        <f t="shared" si="72"/>
        <v/>
      </c>
      <c r="AZ247" s="219" t="str">
        <f>IF(BJ238="","",BJ238)</f>
        <v/>
      </c>
      <c r="BA247" s="364" t="str">
        <f>IF(BC244="","",BC244)</f>
        <v/>
      </c>
      <c r="BB247" s="230" t="str">
        <f>IF(BL241="","",BL241)</f>
        <v/>
      </c>
      <c r="BC247" s="206" t="str">
        <f t="shared" si="74"/>
        <v/>
      </c>
      <c r="BD247" s="219" t="str">
        <f>IF(BJ241="","",BJ241)</f>
        <v/>
      </c>
      <c r="BE247" s="417" t="str">
        <f>IF(BG244="","",BG244)</f>
        <v/>
      </c>
      <c r="BF247" s="219" t="str">
        <f>IF(BL244="","",BL244)</f>
        <v/>
      </c>
      <c r="BG247" s="206" t="str">
        <f t="shared" si="76"/>
        <v/>
      </c>
      <c r="BH247" s="219" t="str">
        <f>IF(BJ244="","",BJ244)</f>
        <v/>
      </c>
      <c r="BI247" s="417" t="str">
        <f>IF(BK244="","",BK244)</f>
        <v/>
      </c>
      <c r="BJ247" s="545"/>
      <c r="BK247" s="546"/>
      <c r="BL247" s="546"/>
      <c r="BM247" s="404"/>
      <c r="BN247" s="205">
        <v>11</v>
      </c>
      <c r="BO247" s="206" t="str">
        <f t="shared" si="70"/>
        <v>-</v>
      </c>
      <c r="BP247" s="207">
        <v>15</v>
      </c>
      <c r="BQ247" s="374"/>
      <c r="BR247" s="168">
        <f>BW246</f>
        <v>1</v>
      </c>
      <c r="BS247" s="100" t="s">
        <v>20</v>
      </c>
      <c r="BT247" s="100">
        <f>BX246</f>
        <v>3</v>
      </c>
      <c r="BU247" s="169" t="s">
        <v>17</v>
      </c>
      <c r="BV247" s="245"/>
      <c r="BW247" s="176"/>
      <c r="BX247" s="177"/>
      <c r="BY247" s="178"/>
      <c r="BZ247" s="179"/>
      <c r="CA247" s="180"/>
      <c r="CB247" s="177"/>
      <c r="CC247" s="177"/>
      <c r="CD247" s="180"/>
      <c r="CP247" s="5"/>
    </row>
    <row r="248" spans="1:94" ht="13.05" customHeight="1" x14ac:dyDescent="0.15">
      <c r="A248" s="9"/>
      <c r="B248" s="9"/>
      <c r="C248" s="93" t="s">
        <v>201</v>
      </c>
      <c r="D248" s="89" t="s">
        <v>133</v>
      </c>
      <c r="E248" s="231">
        <f>IF(W236="","",W236)</f>
        <v>4</v>
      </c>
      <c r="F248" s="223" t="str">
        <f t="shared" si="71"/>
        <v>-</v>
      </c>
      <c r="G248" s="232">
        <f>IF(U236="","",U236)</f>
        <v>15</v>
      </c>
      <c r="H248" s="363" t="str">
        <f>IF(X236="","",IF(X236="○","×",IF(X236="×","○")))</f>
        <v>×</v>
      </c>
      <c r="I248" s="233">
        <f>IF(W239="","",W239)</f>
        <v>5</v>
      </c>
      <c r="J248" s="223" t="str">
        <f t="shared" si="73"/>
        <v>-</v>
      </c>
      <c r="K248" s="232">
        <f>IF(U239="","",U239)</f>
        <v>15</v>
      </c>
      <c r="L248" s="355" t="str">
        <f>IF(X239="","",IF(X239="○","×",IF(X239="×","○")))</f>
        <v>×</v>
      </c>
      <c r="M248" s="232">
        <f>IF(W242="","",W242)</f>
        <v>14</v>
      </c>
      <c r="N248" s="223" t="str">
        <f t="shared" si="75"/>
        <v>-</v>
      </c>
      <c r="O248" s="232">
        <f>IF(U242="","",U242)</f>
        <v>16</v>
      </c>
      <c r="P248" s="355" t="str">
        <f>IF(X242="","",IF(X242="○","×",IF(X242="×","○")))</f>
        <v>×</v>
      </c>
      <c r="Q248" s="233">
        <f>IF(W245="","",W245)</f>
        <v>13</v>
      </c>
      <c r="R248" s="223" t="str">
        <f>IF(Q248="","","-")</f>
        <v>-</v>
      </c>
      <c r="S248" s="232">
        <f>IF(U245="","",U245)</f>
        <v>15</v>
      </c>
      <c r="T248" s="355" t="str">
        <f>IF(X245="","",IF(X245="○","×",IF(X245="×","○")))</f>
        <v>×</v>
      </c>
      <c r="U248" s="358"/>
      <c r="V248" s="359"/>
      <c r="W248" s="359"/>
      <c r="X248" s="360"/>
      <c r="Y248" s="436" t="s">
        <v>299</v>
      </c>
      <c r="Z248" s="437"/>
      <c r="AA248" s="437"/>
      <c r="AB248" s="438"/>
      <c r="AC248" s="245"/>
      <c r="AD248" s="161"/>
      <c r="AE248" s="162"/>
      <c r="AF248" s="163"/>
      <c r="AG248" s="164"/>
      <c r="AH248" s="165"/>
      <c r="AI248" s="162"/>
      <c r="AJ248" s="162"/>
      <c r="AK248" s="165"/>
      <c r="AM248" s="525" t="s">
        <v>267</v>
      </c>
      <c r="AN248" s="526"/>
      <c r="AO248" s="526"/>
      <c r="AP248" s="526"/>
      <c r="AQ248" s="526"/>
      <c r="AR248" s="527" t="s">
        <v>270</v>
      </c>
      <c r="AS248" s="527"/>
      <c r="AT248" s="527"/>
      <c r="AU248" s="527"/>
      <c r="AV248" s="527"/>
      <c r="AW248" s="528"/>
      <c r="AX248" s="231">
        <f>IF(BP236="","",BP236)</f>
        <v>10</v>
      </c>
      <c r="AY248" s="223" t="str">
        <f t="shared" si="72"/>
        <v>-</v>
      </c>
      <c r="AZ248" s="232">
        <f>IF(BN236="","",BN236)</f>
        <v>15</v>
      </c>
      <c r="BA248" s="363" t="str">
        <f>IF(BQ236="","",IF(BQ236="○","×",IF(BQ236="×","○")))</f>
        <v>×</v>
      </c>
      <c r="BB248" s="233">
        <f>IF(BP239="","",BP239)</f>
        <v>15</v>
      </c>
      <c r="BC248" s="223" t="str">
        <f t="shared" si="74"/>
        <v>-</v>
      </c>
      <c r="BD248" s="232">
        <f>IF(BN239="","",BN239)</f>
        <v>9</v>
      </c>
      <c r="BE248" s="355" t="str">
        <f>IF(BQ239="","",IF(BQ239="○","×",IF(BQ239="×","○")))</f>
        <v>○</v>
      </c>
      <c r="BF248" s="232">
        <f>IF(BP242="","",BP242)</f>
        <v>15</v>
      </c>
      <c r="BG248" s="223" t="str">
        <f t="shared" si="76"/>
        <v>-</v>
      </c>
      <c r="BH248" s="232">
        <f>IF(BN242="","",BN242)</f>
        <v>9</v>
      </c>
      <c r="BI248" s="355" t="str">
        <f>IF(BQ242="","",IF(BQ242="○","×",IF(BQ242="×","○")))</f>
        <v>○</v>
      </c>
      <c r="BJ248" s="233">
        <f>IF(BP245="","",BP245)</f>
        <v>14</v>
      </c>
      <c r="BK248" s="223" t="str">
        <f>IF(BJ248="","","-")</f>
        <v>-</v>
      </c>
      <c r="BL248" s="232">
        <f>IF(BN245="","",BN245)</f>
        <v>16</v>
      </c>
      <c r="BM248" s="355" t="str">
        <f>IF(BQ245="","",IF(BQ245="○","×",IF(BQ245="×","○")))</f>
        <v>○</v>
      </c>
      <c r="BN248" s="358"/>
      <c r="BO248" s="359"/>
      <c r="BP248" s="359"/>
      <c r="BQ248" s="360"/>
      <c r="BR248" s="436" t="s">
        <v>284</v>
      </c>
      <c r="BS248" s="437"/>
      <c r="BT248" s="437"/>
      <c r="BU248" s="438"/>
      <c r="BV248" s="245"/>
      <c r="BW248" s="161"/>
      <c r="BX248" s="162"/>
      <c r="BY248" s="163"/>
      <c r="BZ248" s="164"/>
      <c r="CA248" s="165"/>
      <c r="CB248" s="162"/>
      <c r="CC248" s="162"/>
      <c r="CD248" s="165"/>
      <c r="CP248" s="5"/>
    </row>
    <row r="249" spans="1:94" ht="13.05" customHeight="1" x14ac:dyDescent="0.15">
      <c r="A249" s="9"/>
      <c r="B249" s="9"/>
      <c r="C249" s="92" t="s">
        <v>202</v>
      </c>
      <c r="D249" s="86" t="s">
        <v>135</v>
      </c>
      <c r="E249" s="218">
        <f>IF(W237="","",W237)</f>
        <v>11</v>
      </c>
      <c r="F249" s="206" t="str">
        <f t="shared" si="71"/>
        <v>-</v>
      </c>
      <c r="G249" s="219">
        <f>IF(U237="","",U237)</f>
        <v>15</v>
      </c>
      <c r="H249" s="364" t="str">
        <f>IF(J240="","",J240)</f>
        <v/>
      </c>
      <c r="I249" s="230">
        <f>IF(W240="","",W240)</f>
        <v>9</v>
      </c>
      <c r="J249" s="206" t="str">
        <f t="shared" si="73"/>
        <v>-</v>
      </c>
      <c r="K249" s="219">
        <f>IF(U240="","",U240)</f>
        <v>15</v>
      </c>
      <c r="L249" s="356" t="str">
        <f>IF(N246="","",N246)</f>
        <v>-</v>
      </c>
      <c r="M249" s="219">
        <f>IF(W243="","",W243)</f>
        <v>17</v>
      </c>
      <c r="N249" s="206" t="str">
        <f t="shared" si="75"/>
        <v>-</v>
      </c>
      <c r="O249" s="219">
        <f>IF(U243="","",U243)</f>
        <v>15</v>
      </c>
      <c r="P249" s="356" t="str">
        <f>IF(R246="","",R246)</f>
        <v/>
      </c>
      <c r="Q249" s="230">
        <f>IF(W246="","",W246)</f>
        <v>15</v>
      </c>
      <c r="R249" s="206" t="str">
        <f>IF(Q249="","","-")</f>
        <v>-</v>
      </c>
      <c r="S249" s="219">
        <f>IF(U246="","",U246)</f>
        <v>13</v>
      </c>
      <c r="T249" s="356" t="str">
        <f>IF(V246="","",V246)</f>
        <v>-</v>
      </c>
      <c r="U249" s="361"/>
      <c r="V249" s="323"/>
      <c r="W249" s="323"/>
      <c r="X249" s="324"/>
      <c r="Y249" s="400"/>
      <c r="Z249" s="401"/>
      <c r="AA249" s="401"/>
      <c r="AB249" s="402"/>
      <c r="AC249" s="245"/>
      <c r="AD249" s="161">
        <f>COUNTIF(E248:X250,"○")</f>
        <v>0</v>
      </c>
      <c r="AE249" s="162">
        <f>COUNTIF(E248:X250,"×")</f>
        <v>4</v>
      </c>
      <c r="AF249" s="163">
        <f>(IF((E248&gt;G248),1,0))+(IF((E249&gt;G249),1,0))+(IF((E250&gt;G250),1,0))+(IF((I248&gt;K248),1,0))+(IF((I249&gt;K249),1,0))+(IF((I250&gt;K250),1,0))+(IF((M248&gt;O248),1,0))+(IF((M249&gt;O249),1,0))+(IF((M250&gt;O250),1,0))+(IF((Q248&gt;S248),1,0))+(IF((Q249&gt;S249),1,0))+(IF((Q250&gt;S250),1,0))+(IF((U248&gt;W248),1,0))+(IF((U249&gt;W249),1,0))+(IF((U250&gt;W250),1,0))</f>
        <v>2</v>
      </c>
      <c r="AG249" s="164">
        <f>(IF((E248&lt;G248),1,0))+(IF((E249&lt;G249),1,0))+(IF((E250&lt;G250),1,0))+(IF((I248&lt;K248),1,0))+(IF((I249&lt;K249),1,0))+(IF((I250&lt;K250),1,0))+(IF((M248&lt;O248),1,0))+(IF((M249&lt;O249),1,0))+(IF((M250&lt;O250),1,0))+(IF((Q248&lt;S248),1,0))+(IF((Q249&lt;S249),1,0))+(IF((Q250&lt;S250),1,0))+(IF((U248&lt;W248),1,0))+(IF((U249&lt;W249),1,0))+(IF((U250&lt;W250),1,0))</f>
        <v>8</v>
      </c>
      <c r="AH249" s="167">
        <f>AF249-AG249</f>
        <v>-6</v>
      </c>
      <c r="AI249" s="162">
        <f>SUM(E248:E250,I248:I250,M248:M250,Q248:Q250,U248:U250)</f>
        <v>113</v>
      </c>
      <c r="AJ249" s="162">
        <f>SUM(G248:G250,K248:K250,O248:O250,S248:S250,W248:W250)</f>
        <v>149</v>
      </c>
      <c r="AK249" s="165">
        <f>AI249-AJ249</f>
        <v>-36</v>
      </c>
      <c r="AM249" s="525" t="s">
        <v>268</v>
      </c>
      <c r="AN249" s="526"/>
      <c r="AO249" s="526"/>
      <c r="AP249" s="526"/>
      <c r="AQ249" s="526"/>
      <c r="AR249" s="527" t="s">
        <v>158</v>
      </c>
      <c r="AS249" s="527"/>
      <c r="AT249" s="527"/>
      <c r="AU249" s="527"/>
      <c r="AV249" s="527"/>
      <c r="AW249" s="528"/>
      <c r="AX249" s="218">
        <f>IF(BP237="","",BP237)</f>
        <v>16</v>
      </c>
      <c r="AY249" s="206" t="str">
        <f t="shared" si="72"/>
        <v>-</v>
      </c>
      <c r="AZ249" s="219">
        <f>IF(BN237="","",BN237)</f>
        <v>14</v>
      </c>
      <c r="BA249" s="364" t="str">
        <f>IF(BC240="","",BC240)</f>
        <v/>
      </c>
      <c r="BB249" s="230">
        <f>IF(BP240="","",BP240)</f>
        <v>15</v>
      </c>
      <c r="BC249" s="206" t="str">
        <f t="shared" si="74"/>
        <v>-</v>
      </c>
      <c r="BD249" s="219">
        <f>IF(BN240="","",BN240)</f>
        <v>7</v>
      </c>
      <c r="BE249" s="417" t="str">
        <f>IF(BG246="","",BG246)</f>
        <v>-</v>
      </c>
      <c r="BF249" s="219">
        <f>IF(BP243="","",BP243)</f>
        <v>15</v>
      </c>
      <c r="BG249" s="206" t="str">
        <f t="shared" si="76"/>
        <v>-</v>
      </c>
      <c r="BH249" s="219">
        <f>IF(BN243="","",BN243)</f>
        <v>11</v>
      </c>
      <c r="BI249" s="417" t="str">
        <f>IF(BK246="","",BK246)</f>
        <v/>
      </c>
      <c r="BJ249" s="230">
        <f>IF(BP246="","",BP246)</f>
        <v>15</v>
      </c>
      <c r="BK249" s="206" t="str">
        <f>IF(BJ249="","","-")</f>
        <v>-</v>
      </c>
      <c r="BL249" s="219">
        <f>IF(BN246="","",BN246)</f>
        <v>13</v>
      </c>
      <c r="BM249" s="417" t="str">
        <f>IF(BO246="","",BO246)</f>
        <v>-</v>
      </c>
      <c r="BN249" s="361"/>
      <c r="BO249" s="323"/>
      <c r="BP249" s="323"/>
      <c r="BQ249" s="324"/>
      <c r="BR249" s="400"/>
      <c r="BS249" s="401"/>
      <c r="BT249" s="401"/>
      <c r="BU249" s="402"/>
      <c r="BV249" s="245"/>
      <c r="BW249" s="161">
        <f>COUNTIF(AX248:BQ250,"○")</f>
        <v>3</v>
      </c>
      <c r="BX249" s="162">
        <f>COUNTIF(AX248:BQ250,"×")</f>
        <v>1</v>
      </c>
      <c r="BY249" s="163">
        <f>(IF((AX248&gt;AZ248),1,0))+(IF((AX249&gt;AZ249),1,0))+(IF((AX250&gt;AZ250),1,0))+(IF((BB248&gt;BD248),1,0))+(IF((BB249&gt;BD249),1,0))+(IF((BB250&gt;BD250),1,0))+(IF((BF248&gt;BH248),1,0))+(IF((BF249&gt;BH249),1,0))+(IF((BF250&gt;BH250),1,0))+(IF((BJ248&gt;BL248),1,0))+(IF((BJ249&gt;BL249),1,0))+(IF((BJ250&gt;BL250),1,0))+(IF((BN248&gt;BP248),1,0))+(IF((BN249&gt;BP249),1,0))+(IF((BN250&gt;BP250),1,0))</f>
        <v>7</v>
      </c>
      <c r="BZ249" s="164">
        <f>(IF((AX248&lt;AZ248),1,0))+(IF((AX249&lt;AZ249),1,0))+(IF((AX250&lt;AZ250),1,0))+(IF((BB248&lt;BD248),1,0))+(IF((BB249&lt;BD249),1,0))+(IF((BB250&lt;BD250),1,0))+(IF((BF248&lt;BH248),1,0))+(IF((BF249&lt;BH249),1,0))+(IF((BF250&lt;BH250),1,0))+(IF((BJ248&lt;BL248),1,0))+(IF((BJ249&lt;BL249),1,0))+(IF((BJ250&lt;BL250),1,0))+(IF((BN248&lt;BP248),1,0))+(IF((BN249&lt;BP249),1,0))+(IF((BN250&lt;BP250),1,0))</f>
        <v>3</v>
      </c>
      <c r="CA249" s="167">
        <f>BY249-BZ249</f>
        <v>4</v>
      </c>
      <c r="CB249" s="162">
        <f>SUM(AX248:AX250,BB248:BB250,BF248:BF250,BJ248:BJ250,BN248:BN250)</f>
        <v>140</v>
      </c>
      <c r="CC249" s="162">
        <f>SUM(AZ248:AZ250,BD248:BD250,BH248:BH250,BL248:BL250,BP248:BP250)</f>
        <v>120</v>
      </c>
      <c r="CD249" s="165">
        <f>CB249-CC249</f>
        <v>20</v>
      </c>
      <c r="CP249" s="5"/>
    </row>
    <row r="250" spans="1:94" ht="13.05" customHeight="1" thickBot="1" x14ac:dyDescent="0.2">
      <c r="A250" s="9"/>
      <c r="B250" s="9"/>
      <c r="C250" s="97"/>
      <c r="D250" s="84"/>
      <c r="E250" s="234" t="str">
        <f>IF(W238="","",W238)</f>
        <v/>
      </c>
      <c r="F250" s="235" t="str">
        <f t="shared" si="71"/>
        <v/>
      </c>
      <c r="G250" s="236" t="str">
        <f>IF(U238="","",U238)</f>
        <v/>
      </c>
      <c r="H250" s="365" t="str">
        <f>IF(J241="","",J241)</f>
        <v/>
      </c>
      <c r="I250" s="237" t="str">
        <f>IF(W241="","",W241)</f>
        <v/>
      </c>
      <c r="J250" s="235" t="str">
        <f t="shared" si="73"/>
        <v/>
      </c>
      <c r="K250" s="236" t="str">
        <f>IF(U241="","",U241)</f>
        <v/>
      </c>
      <c r="L250" s="366" t="str">
        <f>IF(N247="","",N247)</f>
        <v>-</v>
      </c>
      <c r="M250" s="236">
        <f>IF(W244="","",W244)</f>
        <v>12</v>
      </c>
      <c r="N250" s="235" t="str">
        <f t="shared" si="75"/>
        <v>-</v>
      </c>
      <c r="O250" s="236">
        <f>IF(U244="","",U244)</f>
        <v>15</v>
      </c>
      <c r="P250" s="366" t="str">
        <f>IF(R247="","",R247)</f>
        <v/>
      </c>
      <c r="Q250" s="237">
        <f>IF(W247="","",W247)</f>
        <v>13</v>
      </c>
      <c r="R250" s="235" t="str">
        <f>IF(Q250="","","-")</f>
        <v>-</v>
      </c>
      <c r="S250" s="236">
        <f>IF(U247="","",U247)</f>
        <v>15</v>
      </c>
      <c r="T250" s="366" t="str">
        <f>IF(V247="","",V247)</f>
        <v>-</v>
      </c>
      <c r="U250" s="367"/>
      <c r="V250" s="368"/>
      <c r="W250" s="368"/>
      <c r="X250" s="415"/>
      <c r="Y250" s="267">
        <f>AD249</f>
        <v>0</v>
      </c>
      <c r="Z250" s="268" t="s">
        <v>20</v>
      </c>
      <c r="AA250" s="268">
        <f>AE249</f>
        <v>4</v>
      </c>
      <c r="AB250" s="269" t="s">
        <v>17</v>
      </c>
      <c r="AC250" s="245"/>
      <c r="AD250" s="176"/>
      <c r="AE250" s="177"/>
      <c r="AF250" s="178"/>
      <c r="AG250" s="179"/>
      <c r="AH250" s="180"/>
      <c r="AI250" s="177"/>
      <c r="AJ250" s="177"/>
      <c r="AK250" s="180"/>
      <c r="AM250" s="547"/>
      <c r="AN250" s="548"/>
      <c r="AO250" s="548"/>
      <c r="AP250" s="548"/>
      <c r="AQ250" s="548"/>
      <c r="AR250" s="548"/>
      <c r="AS250" s="548"/>
      <c r="AT250" s="548"/>
      <c r="AU250" s="548"/>
      <c r="AV250" s="548"/>
      <c r="AW250" s="549"/>
      <c r="AX250" s="234">
        <f>IF(BP238="","",BP238)</f>
        <v>10</v>
      </c>
      <c r="AY250" s="235" t="str">
        <f t="shared" si="72"/>
        <v>-</v>
      </c>
      <c r="AZ250" s="236">
        <f>IF(BN238="","",BN238)</f>
        <v>15</v>
      </c>
      <c r="BA250" s="365" t="str">
        <f>IF(BC241="","",BC241)</f>
        <v/>
      </c>
      <c r="BB250" s="237" t="str">
        <f>IF(BP241="","",BP241)</f>
        <v/>
      </c>
      <c r="BC250" s="235" t="str">
        <f t="shared" si="74"/>
        <v/>
      </c>
      <c r="BD250" s="236" t="str">
        <f>IF(BN241="","",BN241)</f>
        <v/>
      </c>
      <c r="BE250" s="366" t="str">
        <f>IF(BG247="","",BG247)</f>
        <v/>
      </c>
      <c r="BF250" s="236" t="str">
        <f>IF(BP244="","",BP244)</f>
        <v/>
      </c>
      <c r="BG250" s="235" t="str">
        <f t="shared" si="76"/>
        <v/>
      </c>
      <c r="BH250" s="236" t="str">
        <f>IF(BN244="","",BN244)</f>
        <v/>
      </c>
      <c r="BI250" s="366" t="str">
        <f>IF(BK247="","",BK247)</f>
        <v/>
      </c>
      <c r="BJ250" s="237">
        <f>IF(BP247="","",BP247)</f>
        <v>15</v>
      </c>
      <c r="BK250" s="235" t="str">
        <f>IF(BJ250="","","-")</f>
        <v>-</v>
      </c>
      <c r="BL250" s="236">
        <f>IF(BN247="","",BN247)</f>
        <v>11</v>
      </c>
      <c r="BM250" s="366" t="str">
        <f>IF(BO247="","",BO247)</f>
        <v>-</v>
      </c>
      <c r="BN250" s="367"/>
      <c r="BO250" s="368"/>
      <c r="BP250" s="368"/>
      <c r="BQ250" s="415"/>
      <c r="BR250" s="185">
        <f>BW249</f>
        <v>3</v>
      </c>
      <c r="BS250" s="186" t="s">
        <v>20</v>
      </c>
      <c r="BT250" s="186">
        <f>BX249</f>
        <v>1</v>
      </c>
      <c r="BU250" s="187" t="s">
        <v>17</v>
      </c>
      <c r="BV250" s="245"/>
      <c r="BW250" s="176"/>
      <c r="BX250" s="177"/>
      <c r="BY250" s="178"/>
      <c r="BZ250" s="179"/>
      <c r="CA250" s="180"/>
      <c r="CB250" s="177"/>
      <c r="CC250" s="177"/>
      <c r="CD250" s="180"/>
      <c r="CM250" s="5"/>
      <c r="CN250" s="5"/>
      <c r="CO250" s="5"/>
      <c r="CP250" s="5"/>
    </row>
    <row r="251" spans="1:94" ht="19.95" customHeight="1" x14ac:dyDescent="0.2">
      <c r="A251" s="9"/>
      <c r="B251" s="9"/>
      <c r="C251" s="83"/>
      <c r="D251" s="46"/>
      <c r="E251" s="3"/>
      <c r="F251" s="4"/>
      <c r="G251" s="3"/>
      <c r="H251" s="3"/>
      <c r="I251" s="1"/>
      <c r="J251" s="2"/>
      <c r="K251" s="1"/>
      <c r="L251" s="1"/>
      <c r="M251" s="1"/>
      <c r="N251" s="2"/>
      <c r="O251" s="1"/>
      <c r="P251" s="1"/>
      <c r="Q251" s="1"/>
      <c r="R251" s="1"/>
      <c r="S251" s="1"/>
      <c r="T251" s="1"/>
      <c r="U251" s="8"/>
      <c r="V251" s="8"/>
      <c r="W251" s="8"/>
      <c r="X251" s="8"/>
      <c r="Y251" s="9"/>
      <c r="BC251" s="9"/>
      <c r="BD251" s="8"/>
      <c r="CO251" s="5"/>
      <c r="CP251" s="5"/>
    </row>
    <row r="252" spans="1:94" ht="19.95" customHeight="1" x14ac:dyDescent="0.2">
      <c r="A252" s="9"/>
      <c r="B252" s="9"/>
      <c r="C252" s="83"/>
      <c r="D252" s="46"/>
      <c r="E252" s="3"/>
      <c r="F252" s="4"/>
      <c r="G252" s="3"/>
      <c r="H252" s="3"/>
      <c r="I252" s="1"/>
      <c r="J252" s="2"/>
      <c r="K252" s="1"/>
      <c r="L252" s="1"/>
      <c r="M252" s="1"/>
      <c r="N252" s="2"/>
      <c r="O252" s="1"/>
      <c r="P252" s="1"/>
      <c r="Q252" s="1"/>
      <c r="R252" s="1"/>
      <c r="S252" s="1"/>
      <c r="T252" s="1"/>
      <c r="U252" s="8"/>
      <c r="V252" s="8"/>
      <c r="W252" s="8"/>
      <c r="X252" s="8"/>
      <c r="Y252" s="9"/>
      <c r="BC252" s="9"/>
      <c r="BD252" s="8"/>
      <c r="CO252" s="5"/>
      <c r="CP252" s="5"/>
    </row>
    <row r="253" spans="1:94" ht="19.95" customHeight="1" x14ac:dyDescent="0.2">
      <c r="CO253" s="5"/>
      <c r="CP253" s="5"/>
    </row>
    <row r="254" spans="1:94" ht="19.95" customHeight="1" x14ac:dyDescent="0.2">
      <c r="C254" s="149" t="s">
        <v>321</v>
      </c>
      <c r="D254" s="149"/>
      <c r="CG254" s="5"/>
      <c r="CH254" s="5"/>
      <c r="CI254" s="5"/>
      <c r="CJ254" s="5"/>
      <c r="CK254" s="5"/>
      <c r="CL254" s="5"/>
      <c r="CM254" s="5"/>
      <c r="CN254" s="5"/>
      <c r="CO254" s="5"/>
      <c r="CP254" s="5"/>
    </row>
    <row r="255" spans="1:94" ht="19.95" customHeight="1" x14ac:dyDescent="0.2">
      <c r="C255" s="149" t="s">
        <v>323</v>
      </c>
      <c r="D255" s="149"/>
    </row>
    <row r="256" spans="1:94" ht="19.95" customHeight="1" x14ac:dyDescent="0.2">
      <c r="C256" s="149" t="s">
        <v>322</v>
      </c>
      <c r="D256" s="149"/>
    </row>
    <row r="257" spans="3:4" ht="19.95" customHeight="1" x14ac:dyDescent="0.2">
      <c r="C257" s="149" t="s">
        <v>324</v>
      </c>
      <c r="D257" s="149"/>
    </row>
    <row r="258" spans="3:4" ht="19.95" customHeight="1" x14ac:dyDescent="0.2">
      <c r="C258" s="149" t="s">
        <v>325</v>
      </c>
      <c r="D258" s="149"/>
    </row>
    <row r="259" spans="3:4" ht="19.95" customHeight="1" x14ac:dyDescent="0.2">
      <c r="C259" s="149" t="s">
        <v>326</v>
      </c>
      <c r="D259" s="149"/>
    </row>
    <row r="260" spans="3:4" ht="19.95" customHeight="1" x14ac:dyDescent="0.2"/>
    <row r="261" spans="3:4" ht="19.95" customHeight="1" x14ac:dyDescent="0.2"/>
    <row r="262" spans="3:4" ht="19.95" customHeight="1" x14ac:dyDescent="0.2"/>
    <row r="263" spans="3:4" ht="19.95" customHeight="1" x14ac:dyDescent="0.2"/>
    <row r="264" spans="3:4" ht="19.95" customHeight="1" x14ac:dyDescent="0.2"/>
    <row r="265" spans="3:4" ht="19.95" customHeight="1" x14ac:dyDescent="0.2"/>
    <row r="266" spans="3:4" ht="19.95" customHeight="1" x14ac:dyDescent="0.2"/>
    <row r="267" spans="3:4" ht="19.95" customHeight="1" x14ac:dyDescent="0.2"/>
    <row r="268" spans="3:4" ht="19.95" customHeight="1" x14ac:dyDescent="0.2"/>
    <row r="269" spans="3:4" ht="19.95" customHeight="1" x14ac:dyDescent="0.2"/>
  </sheetData>
  <mergeCells count="944">
    <mergeCell ref="BH148:BM148"/>
    <mergeCell ref="BH149:BM149"/>
    <mergeCell ref="BN145:BT145"/>
    <mergeCell ref="BN146:BT146"/>
    <mergeCell ref="BN148:BT148"/>
    <mergeCell ref="BN149:BT149"/>
    <mergeCell ref="BI229:BQ229"/>
    <mergeCell ref="AJ230:AO230"/>
    <mergeCell ref="AP230:AV230"/>
    <mergeCell ref="AJ225:AO225"/>
    <mergeCell ref="AP225:AV225"/>
    <mergeCell ref="BI201:BQ201"/>
    <mergeCell ref="AP231:AV231"/>
    <mergeCell ref="BB231:BH231"/>
    <mergeCell ref="BI231:BQ231"/>
    <mergeCell ref="AJ232:AO232"/>
    <mergeCell ref="AP232:AV232"/>
    <mergeCell ref="BB232:BH232"/>
    <mergeCell ref="BI232:BQ232"/>
    <mergeCell ref="AP229:AV229"/>
    <mergeCell ref="BB229:BH229"/>
    <mergeCell ref="BR74:BT74"/>
    <mergeCell ref="BU74:BW74"/>
    <mergeCell ref="BK75:BN75"/>
    <mergeCell ref="BK76:BN77"/>
    <mergeCell ref="AX79:AX81"/>
    <mergeCell ref="AY79:BB81"/>
    <mergeCell ref="BF79:BF81"/>
    <mergeCell ref="BJ79:BJ81"/>
    <mergeCell ref="BK79:BN80"/>
    <mergeCell ref="AX82:AX84"/>
    <mergeCell ref="BB82:BB84"/>
    <mergeCell ref="BC82:BF84"/>
    <mergeCell ref="BK82:BN83"/>
    <mergeCell ref="AX85:AX87"/>
    <mergeCell ref="BB85:BB87"/>
    <mergeCell ref="BG85:BJ87"/>
    <mergeCell ref="BK85:BN86"/>
    <mergeCell ref="AV142:BA142"/>
    <mergeCell ref="BN134:BQ136"/>
    <mergeCell ref="BE134:BE136"/>
    <mergeCell ref="BI134:BI136"/>
    <mergeCell ref="AR135:AW135"/>
    <mergeCell ref="BJ120:BM120"/>
    <mergeCell ref="BJ121:BM121"/>
    <mergeCell ref="BJ131:BM133"/>
    <mergeCell ref="BN4:BU4"/>
    <mergeCell ref="BN5:BU5"/>
    <mergeCell ref="BN8:BU8"/>
    <mergeCell ref="BN9:BU9"/>
    <mergeCell ref="AS43:BQ46"/>
    <mergeCell ref="AX4:BE4"/>
    <mergeCell ref="AQ5:AW5"/>
    <mergeCell ref="AX5:BE5"/>
    <mergeCell ref="AQ8:AW8"/>
    <mergeCell ref="AX8:BE8"/>
    <mergeCell ref="AQ9:AW9"/>
    <mergeCell ref="AX9:BE9"/>
    <mergeCell ref="AQ13:AW13"/>
    <mergeCell ref="AX13:BE13"/>
    <mergeCell ref="AH8:AO8"/>
    <mergeCell ref="AH9:AO9"/>
    <mergeCell ref="AH13:AO13"/>
    <mergeCell ref="AH14:AO14"/>
    <mergeCell ref="AH17:AO17"/>
    <mergeCell ref="AH18:AO18"/>
    <mergeCell ref="AQ4:AW4"/>
    <mergeCell ref="AQ14:AW14"/>
    <mergeCell ref="AQ17:AW17"/>
    <mergeCell ref="AQ18:AW18"/>
    <mergeCell ref="B13:C13"/>
    <mergeCell ref="J13:P13"/>
    <mergeCell ref="Q13:X13"/>
    <mergeCell ref="B18:C18"/>
    <mergeCell ref="J18:P18"/>
    <mergeCell ref="Q18:X18"/>
    <mergeCell ref="AX18:BE18"/>
    <mergeCell ref="B17:C17"/>
    <mergeCell ref="J17:P17"/>
    <mergeCell ref="Q17:X17"/>
    <mergeCell ref="AX17:BE17"/>
    <mergeCell ref="B9:C9"/>
    <mergeCell ref="J9:P9"/>
    <mergeCell ref="Q9:X9"/>
    <mergeCell ref="BG9:BM9"/>
    <mergeCell ref="BI200:BQ200"/>
    <mergeCell ref="AN167:AU167"/>
    <mergeCell ref="AV167:BC167"/>
    <mergeCell ref="AN170:AU170"/>
    <mergeCell ref="AV170:BC170"/>
    <mergeCell ref="AS106:AZ106"/>
    <mergeCell ref="BA106:BH106"/>
    <mergeCell ref="AN163:AU163"/>
    <mergeCell ref="AV163:BC163"/>
    <mergeCell ref="AN164:AU164"/>
    <mergeCell ref="AV164:BC164"/>
    <mergeCell ref="AP144:AU144"/>
    <mergeCell ref="AV144:BA144"/>
    <mergeCell ref="AP141:AU141"/>
    <mergeCell ref="AV141:BA141"/>
    <mergeCell ref="AP142:AU142"/>
    <mergeCell ref="B14:C14"/>
    <mergeCell ref="J14:P14"/>
    <mergeCell ref="Q14:X14"/>
    <mergeCell ref="AX14:BE14"/>
    <mergeCell ref="B4:C4"/>
    <mergeCell ref="J4:P4"/>
    <mergeCell ref="Q4:X4"/>
    <mergeCell ref="BG4:BM4"/>
    <mergeCell ref="B5:C5"/>
    <mergeCell ref="J5:P5"/>
    <mergeCell ref="Q5:X5"/>
    <mergeCell ref="BG5:BM5"/>
    <mergeCell ref="AH4:AO4"/>
    <mergeCell ref="AH5:AO5"/>
    <mergeCell ref="B8:C8"/>
    <mergeCell ref="J8:P8"/>
    <mergeCell ref="Q8:X8"/>
    <mergeCell ref="AF197:AI198"/>
    <mergeCell ref="AJ197:AO197"/>
    <mergeCell ref="AP197:AV197"/>
    <mergeCell ref="AJ198:AO198"/>
    <mergeCell ref="AP198:AV198"/>
    <mergeCell ref="AN166:AU166"/>
    <mergeCell ref="AV166:BC166"/>
    <mergeCell ref="AS102:AZ102"/>
    <mergeCell ref="BA102:BH102"/>
    <mergeCell ref="AS105:AZ105"/>
    <mergeCell ref="BA105:BH105"/>
    <mergeCell ref="AP68:AV68"/>
    <mergeCell ref="AP69:AV69"/>
    <mergeCell ref="AP70:AV70"/>
    <mergeCell ref="AS101:AZ101"/>
    <mergeCell ref="BA101:BH101"/>
    <mergeCell ref="AO83:AT83"/>
    <mergeCell ref="AJ84:AN84"/>
    <mergeCell ref="AO84:AT84"/>
    <mergeCell ref="AF65:AI66"/>
    <mergeCell ref="BG8:BM8"/>
    <mergeCell ref="BR248:BU249"/>
    <mergeCell ref="AM249:AQ249"/>
    <mergeCell ref="AR249:AW249"/>
    <mergeCell ref="AM250:AQ250"/>
    <mergeCell ref="AR250:AW250"/>
    <mergeCell ref="AM248:AQ248"/>
    <mergeCell ref="AR248:AW248"/>
    <mergeCell ref="BA248:BA250"/>
    <mergeCell ref="BE248:BE250"/>
    <mergeCell ref="BI248:BI250"/>
    <mergeCell ref="BM248:BM250"/>
    <mergeCell ref="BN248:BQ250"/>
    <mergeCell ref="BR245:BU246"/>
    <mergeCell ref="AM246:AQ246"/>
    <mergeCell ref="AR246:AW246"/>
    <mergeCell ref="AM247:AQ247"/>
    <mergeCell ref="AR247:AW247"/>
    <mergeCell ref="AM245:AQ245"/>
    <mergeCell ref="AR245:AW245"/>
    <mergeCell ref="BA245:BA247"/>
    <mergeCell ref="BE245:BE247"/>
    <mergeCell ref="BI245:BI247"/>
    <mergeCell ref="BQ245:BQ247"/>
    <mergeCell ref="BJ245:BM247"/>
    <mergeCell ref="BR242:BU243"/>
    <mergeCell ref="AM243:AQ243"/>
    <mergeCell ref="AR243:AW243"/>
    <mergeCell ref="AM244:AQ244"/>
    <mergeCell ref="AR244:AW244"/>
    <mergeCell ref="AM242:AQ242"/>
    <mergeCell ref="AR242:AW242"/>
    <mergeCell ref="BA242:BA244"/>
    <mergeCell ref="BE242:BE244"/>
    <mergeCell ref="BF242:BI244"/>
    <mergeCell ref="BM242:BM244"/>
    <mergeCell ref="BQ242:BQ244"/>
    <mergeCell ref="BR239:BU240"/>
    <mergeCell ref="AM240:AQ240"/>
    <mergeCell ref="AR240:AW240"/>
    <mergeCell ref="AM241:AQ241"/>
    <mergeCell ref="AR241:AW241"/>
    <mergeCell ref="AM239:AQ239"/>
    <mergeCell ref="AR239:AW239"/>
    <mergeCell ref="BA239:BA241"/>
    <mergeCell ref="BB239:BE241"/>
    <mergeCell ref="BI239:BI241"/>
    <mergeCell ref="BM239:BM241"/>
    <mergeCell ref="BQ239:BQ241"/>
    <mergeCell ref="BR236:BU237"/>
    <mergeCell ref="AM237:AQ237"/>
    <mergeCell ref="AR237:AW237"/>
    <mergeCell ref="AM238:AQ238"/>
    <mergeCell ref="AR238:AW238"/>
    <mergeCell ref="AM236:AQ236"/>
    <mergeCell ref="AR236:AW236"/>
    <mergeCell ref="AX236:BA238"/>
    <mergeCell ref="BE236:BE238"/>
    <mergeCell ref="BI236:BI238"/>
    <mergeCell ref="BM236:BM238"/>
    <mergeCell ref="BQ236:BQ238"/>
    <mergeCell ref="AI206:AK206"/>
    <mergeCell ref="BY234:CA234"/>
    <mergeCell ref="CB234:CD234"/>
    <mergeCell ref="AX235:BA235"/>
    <mergeCell ref="BB235:BE235"/>
    <mergeCell ref="BF235:BI235"/>
    <mergeCell ref="BN235:BQ235"/>
    <mergeCell ref="BR235:BU235"/>
    <mergeCell ref="AX234:BA234"/>
    <mergeCell ref="BB234:BE234"/>
    <mergeCell ref="BF234:BI234"/>
    <mergeCell ref="BN234:BQ234"/>
    <mergeCell ref="BR234:BU234"/>
    <mergeCell ref="BW234:BX234"/>
    <mergeCell ref="BJ234:BM234"/>
    <mergeCell ref="BJ235:BM235"/>
    <mergeCell ref="BB228:BH228"/>
    <mergeCell ref="BI228:BQ228"/>
    <mergeCell ref="AP203:AV203"/>
    <mergeCell ref="BN220:BQ222"/>
    <mergeCell ref="BQ217:BQ219"/>
    <mergeCell ref="BQ214:BQ216"/>
    <mergeCell ref="BQ211:BQ213"/>
    <mergeCell ref="BQ208:BQ210"/>
    <mergeCell ref="AM206:AW207"/>
    <mergeCell ref="BI203:BQ203"/>
    <mergeCell ref="BI204:BQ204"/>
    <mergeCell ref="AF201:AI202"/>
    <mergeCell ref="AJ201:AO201"/>
    <mergeCell ref="AP201:AV201"/>
    <mergeCell ref="BB201:BH201"/>
    <mergeCell ref="BB203:BH203"/>
    <mergeCell ref="AJ204:AO204"/>
    <mergeCell ref="AP204:AV204"/>
    <mergeCell ref="BB204:BH204"/>
    <mergeCell ref="AF199:AI200"/>
    <mergeCell ref="AJ199:AO199"/>
    <mergeCell ref="AP199:AV199"/>
    <mergeCell ref="AJ200:AO200"/>
    <mergeCell ref="BR220:BU221"/>
    <mergeCell ref="AM221:AQ221"/>
    <mergeCell ref="AR221:AW221"/>
    <mergeCell ref="AM222:AQ222"/>
    <mergeCell ref="AR222:AW222"/>
    <mergeCell ref="AM220:AQ220"/>
    <mergeCell ref="AR220:AW220"/>
    <mergeCell ref="BA220:BA222"/>
    <mergeCell ref="BE220:BE222"/>
    <mergeCell ref="BI220:BI222"/>
    <mergeCell ref="BM220:BM222"/>
    <mergeCell ref="BR217:BU218"/>
    <mergeCell ref="AM218:AQ218"/>
    <mergeCell ref="AR218:AW218"/>
    <mergeCell ref="AM219:AQ219"/>
    <mergeCell ref="AR219:AW219"/>
    <mergeCell ref="AM217:AQ217"/>
    <mergeCell ref="AR217:AW217"/>
    <mergeCell ref="BA217:BA219"/>
    <mergeCell ref="BE217:BE219"/>
    <mergeCell ref="BI217:BI219"/>
    <mergeCell ref="BJ217:BM219"/>
    <mergeCell ref="BR214:BU215"/>
    <mergeCell ref="AM215:AQ215"/>
    <mergeCell ref="AR215:AW215"/>
    <mergeCell ref="AM216:AQ216"/>
    <mergeCell ref="AR216:AW216"/>
    <mergeCell ref="AM214:AQ214"/>
    <mergeCell ref="AR214:AW214"/>
    <mergeCell ref="BA214:BA216"/>
    <mergeCell ref="BE214:BE216"/>
    <mergeCell ref="BF214:BI216"/>
    <mergeCell ref="BM214:BM216"/>
    <mergeCell ref="BR211:BU212"/>
    <mergeCell ref="AM212:AQ212"/>
    <mergeCell ref="AR212:AW212"/>
    <mergeCell ref="AM213:AQ213"/>
    <mergeCell ref="AR213:AW213"/>
    <mergeCell ref="AM211:AQ211"/>
    <mergeCell ref="AR211:AW211"/>
    <mergeCell ref="BA211:BA213"/>
    <mergeCell ref="BB211:BE213"/>
    <mergeCell ref="BI211:BI213"/>
    <mergeCell ref="BM211:BM213"/>
    <mergeCell ref="BR208:BU209"/>
    <mergeCell ref="AM209:AQ209"/>
    <mergeCell ref="AR209:AW209"/>
    <mergeCell ref="AM210:AQ210"/>
    <mergeCell ref="AR210:AW210"/>
    <mergeCell ref="AM208:AQ208"/>
    <mergeCell ref="AR208:AW208"/>
    <mergeCell ref="AX208:BA210"/>
    <mergeCell ref="BE208:BE210"/>
    <mergeCell ref="BI208:BI210"/>
    <mergeCell ref="BM208:BM210"/>
    <mergeCell ref="BR206:BU206"/>
    <mergeCell ref="BW206:BX206"/>
    <mergeCell ref="BY206:CA206"/>
    <mergeCell ref="CB206:CD206"/>
    <mergeCell ref="AX207:BA207"/>
    <mergeCell ref="BB207:BE207"/>
    <mergeCell ref="BF207:BI207"/>
    <mergeCell ref="BN207:BQ207"/>
    <mergeCell ref="BR207:BU207"/>
    <mergeCell ref="BJ206:BM206"/>
    <mergeCell ref="BJ207:BM207"/>
    <mergeCell ref="AX206:BA206"/>
    <mergeCell ref="BB206:BE206"/>
    <mergeCell ref="BF206:BI206"/>
    <mergeCell ref="BN206:BQ206"/>
    <mergeCell ref="AN171:AU171"/>
    <mergeCell ref="AV171:BC171"/>
    <mergeCell ref="AN173:AU173"/>
    <mergeCell ref="AV173:BC173"/>
    <mergeCell ref="AN174:AU174"/>
    <mergeCell ref="AV174:BC174"/>
    <mergeCell ref="AJ202:AO202"/>
    <mergeCell ref="AP202:AV202"/>
    <mergeCell ref="AN191:AU191"/>
    <mergeCell ref="AV191:BC191"/>
    <mergeCell ref="AN186:AU186"/>
    <mergeCell ref="AV186:BC186"/>
    <mergeCell ref="AN187:AU187"/>
    <mergeCell ref="AV187:BC187"/>
    <mergeCell ref="AN190:AU190"/>
    <mergeCell ref="AV190:BC190"/>
    <mergeCell ref="AP200:AV200"/>
    <mergeCell ref="BB200:BH200"/>
    <mergeCell ref="AF67:AI68"/>
    <mergeCell ref="AF69:AI70"/>
    <mergeCell ref="AF71:AI72"/>
    <mergeCell ref="AJ65:AO65"/>
    <mergeCell ref="AP65:AV65"/>
    <mergeCell ref="AP66:AV66"/>
    <mergeCell ref="AJ66:AO66"/>
    <mergeCell ref="AJ67:AO67"/>
    <mergeCell ref="AP67:AV67"/>
    <mergeCell ref="AJ71:AO71"/>
    <mergeCell ref="AP71:AV71"/>
    <mergeCell ref="AJ72:AO72"/>
    <mergeCell ref="AP72:AV72"/>
    <mergeCell ref="BJ82:BJ84"/>
    <mergeCell ref="BB69:BH69"/>
    <mergeCell ref="BB68:BH68"/>
    <mergeCell ref="BJ76:BJ78"/>
    <mergeCell ref="AP150:AU150"/>
    <mergeCell ref="AV150:BA150"/>
    <mergeCell ref="AP151:AU151"/>
    <mergeCell ref="AV151:BA151"/>
    <mergeCell ref="AP147:AU147"/>
    <mergeCell ref="AV147:BA147"/>
    <mergeCell ref="AP148:AU148"/>
    <mergeCell ref="AV148:BA148"/>
    <mergeCell ref="AP149:AU149"/>
    <mergeCell ref="AV149:BA149"/>
    <mergeCell ref="AM130:AQ130"/>
    <mergeCell ref="AR130:AW130"/>
    <mergeCell ref="AM131:AQ131"/>
    <mergeCell ref="AR131:AW131"/>
    <mergeCell ref="AM132:AQ132"/>
    <mergeCell ref="AR132:AW132"/>
    <mergeCell ref="AM127:AQ127"/>
    <mergeCell ref="AR127:AW127"/>
    <mergeCell ref="AM128:AQ128"/>
    <mergeCell ref="AR128:AW128"/>
    <mergeCell ref="BA55:BH55"/>
    <mergeCell ref="BF76:BF78"/>
    <mergeCell ref="BC75:BF75"/>
    <mergeCell ref="BG75:BJ75"/>
    <mergeCell ref="AU74:AX74"/>
    <mergeCell ref="AY74:BB74"/>
    <mergeCell ref="BC74:BF74"/>
    <mergeCell ref="BG74:BJ74"/>
    <mergeCell ref="AO81:AT81"/>
    <mergeCell ref="AJ68:AO68"/>
    <mergeCell ref="AJ69:AO69"/>
    <mergeCell ref="AJ70:AO70"/>
    <mergeCell ref="BI68:BQ68"/>
    <mergeCell ref="BI69:BQ69"/>
    <mergeCell ref="BB71:BH71"/>
    <mergeCell ref="BI71:BQ71"/>
    <mergeCell ref="BB72:BH72"/>
    <mergeCell ref="BI72:BQ72"/>
    <mergeCell ref="BK74:BN74"/>
    <mergeCell ref="BP74:BQ74"/>
    <mergeCell ref="C65:P68"/>
    <mergeCell ref="AM120:AW121"/>
    <mergeCell ref="AM122:AQ122"/>
    <mergeCell ref="AR122:AW122"/>
    <mergeCell ref="AM123:AQ123"/>
    <mergeCell ref="AR123:AW123"/>
    <mergeCell ref="AJ76:AN76"/>
    <mergeCell ref="AO76:AT76"/>
    <mergeCell ref="AJ77:AN77"/>
    <mergeCell ref="AJ80:AN80"/>
    <mergeCell ref="AO80:AT80"/>
    <mergeCell ref="L76:L78"/>
    <mergeCell ref="P76:P78"/>
    <mergeCell ref="T76:T78"/>
    <mergeCell ref="U79:X80"/>
    <mergeCell ref="U82:X83"/>
    <mergeCell ref="U85:X86"/>
    <mergeCell ref="AE74:AG74"/>
    <mergeCell ref="U75:X75"/>
    <mergeCell ref="U76:X77"/>
    <mergeCell ref="U74:X74"/>
    <mergeCell ref="Z74:AA74"/>
    <mergeCell ref="AB74:AD74"/>
    <mergeCell ref="AU76:AX78"/>
    <mergeCell ref="BA50:BH50"/>
    <mergeCell ref="BA51:BH51"/>
    <mergeCell ref="AS50:AZ50"/>
    <mergeCell ref="AS51:AZ51"/>
    <mergeCell ref="AS54:AZ54"/>
    <mergeCell ref="BA54:BH54"/>
    <mergeCell ref="AS55:AZ55"/>
    <mergeCell ref="U181:X181"/>
    <mergeCell ref="Z181:AA181"/>
    <mergeCell ref="AB181:AD181"/>
    <mergeCell ref="AE181:AG181"/>
    <mergeCell ref="U163:X164"/>
    <mergeCell ref="U166:X167"/>
    <mergeCell ref="U169:X170"/>
    <mergeCell ref="BF85:BF87"/>
    <mergeCell ref="U161:X161"/>
    <mergeCell ref="AJ79:AN79"/>
    <mergeCell ref="AO79:AT79"/>
    <mergeCell ref="AM129:AQ129"/>
    <mergeCell ref="AR129:AW129"/>
    <mergeCell ref="AM124:AQ124"/>
    <mergeCell ref="AR124:AW124"/>
    <mergeCell ref="AM125:AQ125"/>
    <mergeCell ref="AR125:AW125"/>
    <mergeCell ref="Y236:AB237"/>
    <mergeCell ref="X245:X247"/>
    <mergeCell ref="Y245:AB246"/>
    <mergeCell ref="Y248:AB249"/>
    <mergeCell ref="P239:P241"/>
    <mergeCell ref="T239:T241"/>
    <mergeCell ref="X239:X241"/>
    <mergeCell ref="Y239:AB240"/>
    <mergeCell ref="T242:T244"/>
    <mergeCell ref="X242:X244"/>
    <mergeCell ref="Y242:AB243"/>
    <mergeCell ref="Y211:AB212"/>
    <mergeCell ref="T214:T216"/>
    <mergeCell ref="X214:X216"/>
    <mergeCell ref="Y214:AB215"/>
    <mergeCell ref="Y234:AB234"/>
    <mergeCell ref="AD234:AE234"/>
    <mergeCell ref="AF234:AH234"/>
    <mergeCell ref="AI234:AK234"/>
    <mergeCell ref="Y235:AB235"/>
    <mergeCell ref="AF229:AI230"/>
    <mergeCell ref="AJ229:AO229"/>
    <mergeCell ref="AF227:AI228"/>
    <mergeCell ref="AF231:AI232"/>
    <mergeCell ref="AJ231:AO231"/>
    <mergeCell ref="AM234:AW235"/>
    <mergeCell ref="AJ226:AO226"/>
    <mergeCell ref="AP226:AV226"/>
    <mergeCell ref="AJ227:AO227"/>
    <mergeCell ref="AP227:AV227"/>
    <mergeCell ref="AJ228:AO228"/>
    <mergeCell ref="AP228:AV228"/>
    <mergeCell ref="Y207:AB207"/>
    <mergeCell ref="L208:L210"/>
    <mergeCell ref="P208:P210"/>
    <mergeCell ref="T208:T210"/>
    <mergeCell ref="X208:X210"/>
    <mergeCell ref="Y208:AB209"/>
    <mergeCell ref="X149:X151"/>
    <mergeCell ref="Y149:AB150"/>
    <mergeCell ref="Y152:AB153"/>
    <mergeCell ref="Y206:AB206"/>
    <mergeCell ref="U189:X190"/>
    <mergeCell ref="P192:P194"/>
    <mergeCell ref="U192:X193"/>
    <mergeCell ref="P166:P168"/>
    <mergeCell ref="T166:T168"/>
    <mergeCell ref="T169:T171"/>
    <mergeCell ref="Y143:AB144"/>
    <mergeCell ref="T146:T148"/>
    <mergeCell ref="X146:X148"/>
    <mergeCell ref="Y146:AB147"/>
    <mergeCell ref="AI138:AK138"/>
    <mergeCell ref="Y139:AB139"/>
    <mergeCell ref="AD206:AE206"/>
    <mergeCell ref="AF206:AH206"/>
    <mergeCell ref="Z161:AA161"/>
    <mergeCell ref="AB161:AD161"/>
    <mergeCell ref="AE161:AG161"/>
    <mergeCell ref="U162:X162"/>
    <mergeCell ref="T183:T185"/>
    <mergeCell ref="U183:X184"/>
    <mergeCell ref="T186:T188"/>
    <mergeCell ref="U186:X187"/>
    <mergeCell ref="AF203:AI204"/>
    <mergeCell ref="AJ203:AO203"/>
    <mergeCell ref="AN181:BO184"/>
    <mergeCell ref="AP143:AU143"/>
    <mergeCell ref="AV143:BA143"/>
    <mergeCell ref="AP140:AU140"/>
    <mergeCell ref="AV140:BA140"/>
    <mergeCell ref="AP145:AU145"/>
    <mergeCell ref="AV145:BA145"/>
    <mergeCell ref="AP146:AU146"/>
    <mergeCell ref="AV146:BA146"/>
    <mergeCell ref="AM144:AO145"/>
    <mergeCell ref="AM146:AO147"/>
    <mergeCell ref="BM125:BM127"/>
    <mergeCell ref="BQ125:BQ127"/>
    <mergeCell ref="BR125:BU126"/>
    <mergeCell ref="BM128:BM130"/>
    <mergeCell ref="BQ128:BQ130"/>
    <mergeCell ref="BR128:BU129"/>
    <mergeCell ref="BM134:BM136"/>
    <mergeCell ref="AM136:AQ136"/>
    <mergeCell ref="AR136:AW136"/>
    <mergeCell ref="AM126:AQ126"/>
    <mergeCell ref="AR126:AW126"/>
    <mergeCell ref="AM135:AQ135"/>
    <mergeCell ref="BH145:BM145"/>
    <mergeCell ref="BH146:BM146"/>
    <mergeCell ref="BR120:BU120"/>
    <mergeCell ref="BW120:BX120"/>
    <mergeCell ref="L140:L142"/>
    <mergeCell ref="P140:P142"/>
    <mergeCell ref="T140:T142"/>
    <mergeCell ref="X140:X142"/>
    <mergeCell ref="Y140:AB141"/>
    <mergeCell ref="BQ131:BQ133"/>
    <mergeCell ref="BR131:BU132"/>
    <mergeCell ref="BR134:BU135"/>
    <mergeCell ref="Y138:AB138"/>
    <mergeCell ref="AD138:AE138"/>
    <mergeCell ref="AF138:AH138"/>
    <mergeCell ref="AM133:AQ133"/>
    <mergeCell ref="AR133:AW133"/>
    <mergeCell ref="AM134:AQ134"/>
    <mergeCell ref="AR134:AW134"/>
    <mergeCell ref="X131:X133"/>
    <mergeCell ref="BA131:BA133"/>
    <mergeCell ref="BE131:BE133"/>
    <mergeCell ref="BI131:BI133"/>
    <mergeCell ref="Y131:AB132"/>
    <mergeCell ref="Y134:AB135"/>
    <mergeCell ref="BA134:BA136"/>
    <mergeCell ref="BY120:CA120"/>
    <mergeCell ref="CB120:CD120"/>
    <mergeCell ref="BR121:BU121"/>
    <mergeCell ref="BE122:BE124"/>
    <mergeCell ref="BI122:BI124"/>
    <mergeCell ref="BM122:BM124"/>
    <mergeCell ref="BQ122:BQ124"/>
    <mergeCell ref="BR122:BU123"/>
    <mergeCell ref="T128:T130"/>
    <mergeCell ref="X128:X130"/>
    <mergeCell ref="Y128:AB129"/>
    <mergeCell ref="BA128:BA130"/>
    <mergeCell ref="BE128:BE130"/>
    <mergeCell ref="BF128:BI130"/>
    <mergeCell ref="BA125:BA127"/>
    <mergeCell ref="BB125:BE127"/>
    <mergeCell ref="BN121:BQ121"/>
    <mergeCell ref="AX120:BA120"/>
    <mergeCell ref="BB120:BE120"/>
    <mergeCell ref="BF120:BI120"/>
    <mergeCell ref="BN120:BQ120"/>
    <mergeCell ref="BI125:BI127"/>
    <mergeCell ref="BB121:BE121"/>
    <mergeCell ref="BF121:BI121"/>
    <mergeCell ref="X99:X101"/>
    <mergeCell ref="AB99:AB101"/>
    <mergeCell ref="AC99:AF100"/>
    <mergeCell ref="AC94:AF94"/>
    <mergeCell ref="AH94:AI94"/>
    <mergeCell ref="AJ94:AL94"/>
    <mergeCell ref="AC108:AF109"/>
    <mergeCell ref="AC111:AF112"/>
    <mergeCell ref="Y120:AB120"/>
    <mergeCell ref="AD120:AE120"/>
    <mergeCell ref="AF120:AH120"/>
    <mergeCell ref="AI120:AK120"/>
    <mergeCell ref="X102:X104"/>
    <mergeCell ref="AB102:AB104"/>
    <mergeCell ref="AC102:AF103"/>
    <mergeCell ref="X105:X107"/>
    <mergeCell ref="AB105:AB107"/>
    <mergeCell ref="AC105:AF106"/>
    <mergeCell ref="AC51:AF52"/>
    <mergeCell ref="AM94:AO94"/>
    <mergeCell ref="AC95:AF95"/>
    <mergeCell ref="L96:L98"/>
    <mergeCell ref="P96:P98"/>
    <mergeCell ref="T96:T98"/>
    <mergeCell ref="X96:X98"/>
    <mergeCell ref="AB96:AB98"/>
    <mergeCell ref="AC57:AF58"/>
    <mergeCell ref="AC60:AF61"/>
    <mergeCell ref="I95:L95"/>
    <mergeCell ref="M95:P95"/>
    <mergeCell ref="Q95:T95"/>
    <mergeCell ref="U95:X95"/>
    <mergeCell ref="Y95:AB95"/>
    <mergeCell ref="AC96:AF97"/>
    <mergeCell ref="AJ85:AN85"/>
    <mergeCell ref="AO85:AT85"/>
    <mergeCell ref="AJ86:AN86"/>
    <mergeCell ref="AO86:AT86"/>
    <mergeCell ref="AJ87:AN87"/>
    <mergeCell ref="AO87:AT87"/>
    <mergeCell ref="AJ82:AN82"/>
    <mergeCell ref="AO82:AT82"/>
    <mergeCell ref="AC54:AF55"/>
    <mergeCell ref="AH43:AI43"/>
    <mergeCell ref="AJ43:AL43"/>
    <mergeCell ref="AM43:AO43"/>
    <mergeCell ref="AC44:AF44"/>
    <mergeCell ref="L45:L47"/>
    <mergeCell ref="P45:P47"/>
    <mergeCell ref="T45:T47"/>
    <mergeCell ref="X45:X47"/>
    <mergeCell ref="AB45:AB47"/>
    <mergeCell ref="AC45:AF46"/>
    <mergeCell ref="I44:L44"/>
    <mergeCell ref="M44:P44"/>
    <mergeCell ref="Q44:T44"/>
    <mergeCell ref="U44:X44"/>
    <mergeCell ref="Y44:AB44"/>
    <mergeCell ref="AC43:AF43"/>
    <mergeCell ref="P48:P50"/>
    <mergeCell ref="T48:T50"/>
    <mergeCell ref="X48:X50"/>
    <mergeCell ref="AB48:AB50"/>
    <mergeCell ref="AC48:AF49"/>
    <mergeCell ref="T51:T53"/>
    <mergeCell ref="X51:X53"/>
    <mergeCell ref="H245:H247"/>
    <mergeCell ref="L245:L247"/>
    <mergeCell ref="P245:P247"/>
    <mergeCell ref="Q245:T247"/>
    <mergeCell ref="H248:H250"/>
    <mergeCell ref="L248:L250"/>
    <mergeCell ref="P248:P250"/>
    <mergeCell ref="T248:T250"/>
    <mergeCell ref="U248:X250"/>
    <mergeCell ref="H239:H241"/>
    <mergeCell ref="I239:L241"/>
    <mergeCell ref="H242:H244"/>
    <mergeCell ref="L242:L244"/>
    <mergeCell ref="M242:P244"/>
    <mergeCell ref="U235:X235"/>
    <mergeCell ref="E236:H238"/>
    <mergeCell ref="C234:D235"/>
    <mergeCell ref="E234:H234"/>
    <mergeCell ref="I234:L234"/>
    <mergeCell ref="M234:P234"/>
    <mergeCell ref="Q234:T234"/>
    <mergeCell ref="U234:X234"/>
    <mergeCell ref="E235:H235"/>
    <mergeCell ref="I235:L235"/>
    <mergeCell ref="M235:P235"/>
    <mergeCell ref="Q235:T235"/>
    <mergeCell ref="L236:L238"/>
    <mergeCell ref="P236:P238"/>
    <mergeCell ref="T236:T238"/>
    <mergeCell ref="X236:X238"/>
    <mergeCell ref="C225:P228"/>
    <mergeCell ref="AF225:AI226"/>
    <mergeCell ref="D230:P231"/>
    <mergeCell ref="H220:H222"/>
    <mergeCell ref="L220:L222"/>
    <mergeCell ref="P220:P222"/>
    <mergeCell ref="T220:T222"/>
    <mergeCell ref="U220:X222"/>
    <mergeCell ref="H214:H216"/>
    <mergeCell ref="L214:L216"/>
    <mergeCell ref="M214:P216"/>
    <mergeCell ref="H217:H219"/>
    <mergeCell ref="L217:L219"/>
    <mergeCell ref="P217:P219"/>
    <mergeCell ref="Q217:T219"/>
    <mergeCell ref="X217:X219"/>
    <mergeCell ref="Y217:AB218"/>
    <mergeCell ref="Y220:AB221"/>
    <mergeCell ref="E208:H210"/>
    <mergeCell ref="H211:H213"/>
    <mergeCell ref="I211:L213"/>
    <mergeCell ref="U206:X206"/>
    <mergeCell ref="E207:H207"/>
    <mergeCell ref="I207:L207"/>
    <mergeCell ref="M207:P207"/>
    <mergeCell ref="Q207:T207"/>
    <mergeCell ref="U207:X207"/>
    <mergeCell ref="P211:P213"/>
    <mergeCell ref="T211:T213"/>
    <mergeCell ref="X211:X213"/>
    <mergeCell ref="H192:H194"/>
    <mergeCell ref="L192:L194"/>
    <mergeCell ref="Q192:T194"/>
    <mergeCell ref="C197:P200"/>
    <mergeCell ref="C206:D207"/>
    <mergeCell ref="E206:H206"/>
    <mergeCell ref="I206:L206"/>
    <mergeCell ref="M206:P206"/>
    <mergeCell ref="Q206:T206"/>
    <mergeCell ref="D202:P203"/>
    <mergeCell ref="H189:H191"/>
    <mergeCell ref="L189:L191"/>
    <mergeCell ref="M189:P191"/>
    <mergeCell ref="H186:H188"/>
    <mergeCell ref="I186:L188"/>
    <mergeCell ref="E182:H182"/>
    <mergeCell ref="I182:L182"/>
    <mergeCell ref="M182:P182"/>
    <mergeCell ref="Q182:T182"/>
    <mergeCell ref="E183:H185"/>
    <mergeCell ref="T189:T191"/>
    <mergeCell ref="L183:L185"/>
    <mergeCell ref="P183:P185"/>
    <mergeCell ref="P186:P188"/>
    <mergeCell ref="H172:H174"/>
    <mergeCell ref="L172:L174"/>
    <mergeCell ref="Q172:T174"/>
    <mergeCell ref="C177:P180"/>
    <mergeCell ref="Q178:Z179"/>
    <mergeCell ref="C181:D182"/>
    <mergeCell ref="E181:H181"/>
    <mergeCell ref="I181:L181"/>
    <mergeCell ref="M181:P181"/>
    <mergeCell ref="Q181:T181"/>
    <mergeCell ref="P172:P174"/>
    <mergeCell ref="U172:X173"/>
    <mergeCell ref="U182:X182"/>
    <mergeCell ref="H169:H171"/>
    <mergeCell ref="L169:L171"/>
    <mergeCell ref="M169:P171"/>
    <mergeCell ref="M162:P162"/>
    <mergeCell ref="Q162:T162"/>
    <mergeCell ref="E163:H165"/>
    <mergeCell ref="L163:L165"/>
    <mergeCell ref="P163:P165"/>
    <mergeCell ref="T163:T165"/>
    <mergeCell ref="H152:H154"/>
    <mergeCell ref="L152:L154"/>
    <mergeCell ref="P152:P154"/>
    <mergeCell ref="T152:T154"/>
    <mergeCell ref="U152:X154"/>
    <mergeCell ref="H146:H148"/>
    <mergeCell ref="L146:L148"/>
    <mergeCell ref="M146:P148"/>
    <mergeCell ref="H166:H168"/>
    <mergeCell ref="I166:L168"/>
    <mergeCell ref="C157:P160"/>
    <mergeCell ref="Q158:Z159"/>
    <mergeCell ref="C161:D162"/>
    <mergeCell ref="E161:H161"/>
    <mergeCell ref="I161:L161"/>
    <mergeCell ref="M161:P161"/>
    <mergeCell ref="Q161:T161"/>
    <mergeCell ref="E162:H162"/>
    <mergeCell ref="I162:L162"/>
    <mergeCell ref="H149:H151"/>
    <mergeCell ref="AM150:AO151"/>
    <mergeCell ref="L149:L151"/>
    <mergeCell ref="P149:P151"/>
    <mergeCell ref="Q149:T151"/>
    <mergeCell ref="AM148:AO149"/>
    <mergeCell ref="AM142:AO143"/>
    <mergeCell ref="C138:D139"/>
    <mergeCell ref="E138:H138"/>
    <mergeCell ref="I138:L138"/>
    <mergeCell ref="M138:P138"/>
    <mergeCell ref="Q138:T138"/>
    <mergeCell ref="E140:H142"/>
    <mergeCell ref="AM140:AO141"/>
    <mergeCell ref="H143:H145"/>
    <mergeCell ref="I143:L145"/>
    <mergeCell ref="U138:X138"/>
    <mergeCell ref="E139:H139"/>
    <mergeCell ref="I139:L139"/>
    <mergeCell ref="M139:P139"/>
    <mergeCell ref="Q139:T139"/>
    <mergeCell ref="U139:X139"/>
    <mergeCell ref="P143:P145"/>
    <mergeCell ref="T143:T145"/>
    <mergeCell ref="X143:X145"/>
    <mergeCell ref="H134:H136"/>
    <mergeCell ref="L134:L136"/>
    <mergeCell ref="P134:P136"/>
    <mergeCell ref="T134:T136"/>
    <mergeCell ref="U134:X136"/>
    <mergeCell ref="H131:H133"/>
    <mergeCell ref="L131:L133"/>
    <mergeCell ref="P131:P133"/>
    <mergeCell ref="Q131:T133"/>
    <mergeCell ref="H128:H130"/>
    <mergeCell ref="L128:L130"/>
    <mergeCell ref="M128:P130"/>
    <mergeCell ref="AX122:BA124"/>
    <mergeCell ref="H125:H127"/>
    <mergeCell ref="I125:L127"/>
    <mergeCell ref="AX121:BA121"/>
    <mergeCell ref="E122:H124"/>
    <mergeCell ref="E121:H121"/>
    <mergeCell ref="I121:L121"/>
    <mergeCell ref="M121:P121"/>
    <mergeCell ref="Q121:T121"/>
    <mergeCell ref="U121:X121"/>
    <mergeCell ref="L122:L124"/>
    <mergeCell ref="P122:P124"/>
    <mergeCell ref="T122:T124"/>
    <mergeCell ref="X122:X124"/>
    <mergeCell ref="Y122:AB123"/>
    <mergeCell ref="P125:P127"/>
    <mergeCell ref="T125:T127"/>
    <mergeCell ref="X125:X127"/>
    <mergeCell ref="Y125:AB126"/>
    <mergeCell ref="C116:P119"/>
    <mergeCell ref="Q117:AI118"/>
    <mergeCell ref="C120:D121"/>
    <mergeCell ref="E120:H120"/>
    <mergeCell ref="I120:L120"/>
    <mergeCell ref="M120:P120"/>
    <mergeCell ref="Q120:T120"/>
    <mergeCell ref="U120:X120"/>
    <mergeCell ref="Y121:AB121"/>
    <mergeCell ref="H111:H113"/>
    <mergeCell ref="L111:L113"/>
    <mergeCell ref="P111:P113"/>
    <mergeCell ref="T111:T113"/>
    <mergeCell ref="X111:X113"/>
    <mergeCell ref="Y111:AB113"/>
    <mergeCell ref="H108:H110"/>
    <mergeCell ref="L108:L110"/>
    <mergeCell ref="P108:P110"/>
    <mergeCell ref="T108:T110"/>
    <mergeCell ref="U108:X110"/>
    <mergeCell ref="AB108:AB110"/>
    <mergeCell ref="H105:H107"/>
    <mergeCell ref="L105:L107"/>
    <mergeCell ref="P105:P107"/>
    <mergeCell ref="Q105:T107"/>
    <mergeCell ref="H102:H104"/>
    <mergeCell ref="L102:L104"/>
    <mergeCell ref="M102:P104"/>
    <mergeCell ref="H99:H101"/>
    <mergeCell ref="I99:L101"/>
    <mergeCell ref="P99:P101"/>
    <mergeCell ref="T99:T101"/>
    <mergeCell ref="T102:T104"/>
    <mergeCell ref="E96:H98"/>
    <mergeCell ref="C90:P93"/>
    <mergeCell ref="Q91:AB92"/>
    <mergeCell ref="C94:D95"/>
    <mergeCell ref="E94:H94"/>
    <mergeCell ref="I94:L94"/>
    <mergeCell ref="M94:P94"/>
    <mergeCell ref="Q94:T94"/>
    <mergeCell ref="U94:X94"/>
    <mergeCell ref="Y94:AB94"/>
    <mergeCell ref="E95:H95"/>
    <mergeCell ref="H85:H87"/>
    <mergeCell ref="L85:L87"/>
    <mergeCell ref="Q85:T87"/>
    <mergeCell ref="P85:P87"/>
    <mergeCell ref="AJ81:AN81"/>
    <mergeCell ref="H82:H84"/>
    <mergeCell ref="L82:L84"/>
    <mergeCell ref="M82:P84"/>
    <mergeCell ref="H79:H81"/>
    <mergeCell ref="I79:L81"/>
    <mergeCell ref="P79:P81"/>
    <mergeCell ref="T79:T81"/>
    <mergeCell ref="T82:T84"/>
    <mergeCell ref="AJ83:AN83"/>
    <mergeCell ref="E75:H75"/>
    <mergeCell ref="I75:L75"/>
    <mergeCell ref="M75:P75"/>
    <mergeCell ref="Q75:T75"/>
    <mergeCell ref="AU75:AX75"/>
    <mergeCell ref="AY75:BB75"/>
    <mergeCell ref="AJ78:AN78"/>
    <mergeCell ref="AO78:AT78"/>
    <mergeCell ref="C74:D75"/>
    <mergeCell ref="E74:H74"/>
    <mergeCell ref="I74:L74"/>
    <mergeCell ref="M74:P74"/>
    <mergeCell ref="Q74:T74"/>
    <mergeCell ref="BB76:BB78"/>
    <mergeCell ref="X54:X56"/>
    <mergeCell ref="AB54:AB56"/>
    <mergeCell ref="AB51:AB53"/>
    <mergeCell ref="H54:H56"/>
    <mergeCell ref="L54:L56"/>
    <mergeCell ref="P54:P56"/>
    <mergeCell ref="Q54:T56"/>
    <mergeCell ref="H51:H53"/>
    <mergeCell ref="L51:L53"/>
    <mergeCell ref="M51:P53"/>
    <mergeCell ref="H60:H62"/>
    <mergeCell ref="L60:L62"/>
    <mergeCell ref="P60:P62"/>
    <mergeCell ref="T60:T62"/>
    <mergeCell ref="X60:X62"/>
    <mergeCell ref="Y60:AB62"/>
    <mergeCell ref="H57:H59"/>
    <mergeCell ref="L57:L59"/>
    <mergeCell ref="P57:P59"/>
    <mergeCell ref="T57:T59"/>
    <mergeCell ref="U57:X59"/>
    <mergeCell ref="AB57:AB59"/>
    <mergeCell ref="E43:H43"/>
    <mergeCell ref="I43:L43"/>
    <mergeCell ref="M43:P43"/>
    <mergeCell ref="Q43:T43"/>
    <mergeCell ref="U43:X43"/>
    <mergeCell ref="Y43:AB43"/>
    <mergeCell ref="E44:H44"/>
    <mergeCell ref="H48:H50"/>
    <mergeCell ref="I48:L50"/>
    <mergeCell ref="D70:P71"/>
    <mergeCell ref="AO77:AT77"/>
    <mergeCell ref="AJ74:AT75"/>
    <mergeCell ref="E76:H78"/>
    <mergeCell ref="Z4:AG4"/>
    <mergeCell ref="Z5:AG5"/>
    <mergeCell ref="Z8:AG8"/>
    <mergeCell ref="Z9:AG9"/>
    <mergeCell ref="Z13:AG13"/>
    <mergeCell ref="Z14:AG14"/>
    <mergeCell ref="Z17:AG17"/>
    <mergeCell ref="Z18:AG18"/>
    <mergeCell ref="D4:H4"/>
    <mergeCell ref="D5:H5"/>
    <mergeCell ref="D8:H8"/>
    <mergeCell ref="D9:H9"/>
    <mergeCell ref="D13:H13"/>
    <mergeCell ref="D14:H14"/>
    <mergeCell ref="D17:H17"/>
    <mergeCell ref="D18:H18"/>
    <mergeCell ref="E45:H47"/>
    <mergeCell ref="C39:P42"/>
    <mergeCell ref="Q40:AB41"/>
    <mergeCell ref="C43:D44"/>
  </mergeCells>
  <phoneticPr fontId="3"/>
  <printOptions horizontalCentered="1" verticalCentered="1"/>
  <pageMargins left="0" right="0" top="0" bottom="0" header="0.51181102362204722" footer="0.51181102362204722"/>
  <pageSetup paperSize="9" scale="69" fitToHeight="3" orientation="portrait" verticalDpi="300" r:id="rId1"/>
  <headerFooter alignWithMargins="0"/>
  <rowBreaks count="2" manualBreakCount="2">
    <brk id="63" min="1" max="72" man="1"/>
    <brk id="155" min="1" max="7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結果</vt:lpstr>
      <vt:lpstr>結果!Print_Area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三島オープンバドミントン大会</dc:title>
  <dc:creator>高橋  良計</dc:creator>
  <cp:lastModifiedBy>Owner</cp:lastModifiedBy>
  <cp:lastPrinted>2023-02-19T13:49:21Z</cp:lastPrinted>
  <dcterms:created xsi:type="dcterms:W3CDTF">2003-02-27T14:44:25Z</dcterms:created>
  <dcterms:modified xsi:type="dcterms:W3CDTF">2023-02-19T13:50:42Z</dcterms:modified>
</cp:coreProperties>
</file>